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rat\Desktop\RAPORLAR\Sukuk İhraçları\"/>
    </mc:Choice>
  </mc:AlternateContent>
  <bookViews>
    <workbookView xWindow="0" yWindow="0" windowWidth="28800" windowHeight="12450" activeTab="8"/>
  </bookViews>
  <sheets>
    <sheet name="Albaraka Türk" sheetId="1" r:id="rId1"/>
    <sheet name="Bank Asya" sheetId="2" r:id="rId2"/>
    <sheet name="Kuveyt Türk" sheetId="3" r:id="rId3"/>
    <sheet name="Türkiye Finans" sheetId="4" r:id="rId4"/>
    <sheet name="Vakıf Katılım " sheetId="6" r:id="rId5"/>
    <sheet name="Ziraat Katılım" sheetId="7" r:id="rId6"/>
    <sheet name="Toplam" sheetId="8" r:id="rId7"/>
    <sheet name="Hazine Müsteşarlığı" sheetId="9" r:id="rId8"/>
    <sheet name="Konsolide" sheetId="10" r:id="rId9"/>
  </sheets>
  <definedNames>
    <definedName name="_xlnm._FilterDatabase" localSheetId="7" hidden="1">'Hazine Müsteşarlığı'!$F$2:$F$25</definedName>
    <definedName name="_xlnm._FilterDatabase" localSheetId="2" hidden="1">'Kuveyt Türk'!$C$1:$C$52</definedName>
    <definedName name="_xlnm._FilterDatabase" localSheetId="6" hidden="1">Toplam!$F$2:$F$113</definedName>
    <definedName name="_xlnm.Print_Area" localSheetId="7">'Hazine Müsteşarlığı'!$A$1:$I$40</definedName>
    <definedName name="_xlnm.Print_Area" localSheetId="6">Toplam!$A$1:$I$124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8" l="1"/>
  <c r="I16" i="8"/>
  <c r="I17" i="8"/>
  <c r="I18" i="8"/>
  <c r="I19" i="8"/>
  <c r="I20" i="8"/>
  <c r="I21" i="8"/>
  <c r="I22" i="8"/>
  <c r="I23" i="8"/>
  <c r="I24" i="8"/>
  <c r="I25" i="8"/>
  <c r="I26" i="8"/>
  <c r="I27" i="8" l="1"/>
  <c r="I12" i="10" l="1"/>
  <c r="H12" i="10"/>
  <c r="J12" i="10"/>
  <c r="G12" i="10"/>
  <c r="I23" i="9" l="1"/>
  <c r="I16" i="9"/>
  <c r="I13" i="9"/>
  <c r="I9" i="9"/>
  <c r="I5" i="9"/>
  <c r="D17" i="9"/>
  <c r="D15" i="9"/>
  <c r="D14" i="9"/>
  <c r="I104" i="8"/>
  <c r="I103" i="8"/>
  <c r="I105" i="8" s="1"/>
  <c r="I100" i="8"/>
  <c r="I99" i="8"/>
  <c r="I98" i="8"/>
  <c r="I97" i="8"/>
  <c r="I96" i="8"/>
  <c r="I95" i="8"/>
  <c r="I94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0" i="8"/>
  <c r="I69" i="8"/>
  <c r="I68" i="8"/>
  <c r="I65" i="8"/>
  <c r="I64" i="8"/>
  <c r="I63" i="8"/>
  <c r="I62" i="8"/>
  <c r="I61" i="8"/>
  <c r="I60" i="8"/>
  <c r="I59" i="8"/>
  <c r="I57" i="8"/>
  <c r="I55" i="8"/>
  <c r="I54" i="8"/>
  <c r="I53" i="8"/>
  <c r="I51" i="8"/>
  <c r="I50" i="8"/>
  <c r="I49" i="8"/>
  <c r="I48" i="8"/>
  <c r="I47" i="8"/>
  <c r="I46" i="8"/>
  <c r="I44" i="8"/>
  <c r="I43" i="8"/>
  <c r="I42" i="8"/>
  <c r="I41" i="8"/>
  <c r="I40" i="8"/>
  <c r="I38" i="8"/>
  <c r="I37" i="8"/>
  <c r="I36" i="8"/>
  <c r="I35" i="8"/>
  <c r="I33" i="8"/>
  <c r="I32" i="8"/>
  <c r="I31" i="8"/>
  <c r="I30" i="8"/>
  <c r="I29" i="8"/>
  <c r="I12" i="8"/>
  <c r="I25" i="9" l="1"/>
  <c r="I71" i="8"/>
  <c r="I93" i="8"/>
  <c r="I34" i="8"/>
  <c r="I39" i="8"/>
  <c r="I45" i="8"/>
  <c r="I52" i="8"/>
  <c r="I56" i="8"/>
  <c r="I58" i="8"/>
  <c r="I11" i="8"/>
  <c r="I10" i="8"/>
  <c r="I7" i="8"/>
  <c r="I8" i="8" s="1"/>
  <c r="I4" i="8"/>
  <c r="I5" i="8" s="1"/>
  <c r="I101" i="8" l="1"/>
  <c r="I66" i="8"/>
  <c r="I13" i="8"/>
  <c r="I106" i="8" l="1"/>
  <c r="F112" i="8" s="1"/>
</calcChain>
</file>

<file path=xl/sharedStrings.xml><?xml version="1.0" encoding="utf-8"?>
<sst xmlns="http://schemas.openxmlformats.org/spreadsheetml/2006/main" count="596" uniqueCount="136">
  <si>
    <t>ALBARAKA TÜRK KATILIM BANKASI A.Ş.</t>
  </si>
  <si>
    <t>Sıra
No</t>
  </si>
  <si>
    <t>İhraç
Tarihi</t>
  </si>
  <si>
    <t>İtfa
Tarihi</t>
  </si>
  <si>
    <t>Satış
Tutarı</t>
  </si>
  <si>
    <t>Para
Birimi</t>
  </si>
  <si>
    <t>Kira
Oranı</t>
  </si>
  <si>
    <t>1.</t>
  </si>
  <si>
    <t>USD</t>
  </si>
  <si>
    <t>Sermaye Benzeri Kredi</t>
  </si>
  <si>
    <t>2.</t>
  </si>
  <si>
    <t>Senior Sukuk</t>
  </si>
  <si>
    <t>3.</t>
  </si>
  <si>
    <t>4.</t>
  </si>
  <si>
    <t>5.</t>
  </si>
  <si>
    <t>6.</t>
  </si>
  <si>
    <t>7.</t>
  </si>
  <si>
    <t>8.</t>
  </si>
  <si>
    <t>9.</t>
  </si>
  <si>
    <t>10.</t>
  </si>
  <si>
    <t>BANKA ADI: ASYA KATILIM BANKASI A.Ş.</t>
  </si>
  <si>
    <t>TRY</t>
  </si>
  <si>
    <t>KUVEYT TÜRK KATILIM BANKASI A.Ş.</t>
  </si>
  <si>
    <t>ihraççı</t>
  </si>
  <si>
    <t>KT Sukuk Turkey Limited (Tasfiye Edildi)</t>
  </si>
  <si>
    <t>5,25</t>
  </si>
  <si>
    <t>KT Sukuk Varlık Kiralama A.Ş.</t>
  </si>
  <si>
    <t>KT Kira Sertifikaları Varlık Kiralama A.Ş.</t>
  </si>
  <si>
    <t>TL</t>
  </si>
  <si>
    <t>9,10</t>
  </si>
  <si>
    <t>9,95</t>
  </si>
  <si>
    <t>9,16</t>
  </si>
  <si>
    <t>8,77</t>
  </si>
  <si>
    <t>9,14</t>
  </si>
  <si>
    <t>9,00</t>
  </si>
  <si>
    <t>9,50</t>
  </si>
  <si>
    <t>9,35</t>
  </si>
  <si>
    <t>8,90</t>
  </si>
  <si>
    <t>9,72</t>
  </si>
  <si>
    <t>MYR</t>
  </si>
  <si>
    <t>5,8</t>
  </si>
  <si>
    <t>9,40</t>
  </si>
  <si>
    <t>9,75</t>
  </si>
  <si>
    <t>10,30</t>
  </si>
  <si>
    <t>10,47</t>
  </si>
  <si>
    <t>5,72</t>
  </si>
  <si>
    <t>10,15</t>
  </si>
  <si>
    <t>10,11</t>
  </si>
  <si>
    <t>10,35</t>
  </si>
  <si>
    <t>10,63</t>
  </si>
  <si>
    <t>10,25</t>
  </si>
  <si>
    <t>10,85</t>
  </si>
  <si>
    <t>10,10</t>
  </si>
  <si>
    <t>10,97</t>
  </si>
  <si>
    <t>10,87</t>
  </si>
  <si>
    <t>KT Sukuk Company Limited</t>
  </si>
  <si>
    <t>7,90</t>
  </si>
  <si>
    <t>10,95</t>
  </si>
  <si>
    <t>TÜRKİYE FİNANS VARLIK KİRALAMA A.Ş.(İHRAÇÇI)</t>
  </si>
  <si>
    <t>02.05.2013</t>
  </si>
  <si>
    <t>30.04.2018</t>
  </si>
  <si>
    <t>20.01.2014</t>
  </si>
  <si>
    <t>18.07.2014</t>
  </si>
  <si>
    <t>24.04.2014</t>
  </si>
  <si>
    <t>23.04.2019</t>
  </si>
  <si>
    <t>30.06.2014</t>
  </si>
  <si>
    <t>27.06.2019</t>
  </si>
  <si>
    <t>28.08.2014</t>
  </si>
  <si>
    <t>23.02.2015</t>
  </si>
  <si>
    <t>04.12.2014</t>
  </si>
  <si>
    <t>01.06.2015</t>
  </si>
  <si>
    <t>27.01.2015</t>
  </si>
  <si>
    <t>24.07.2015</t>
  </si>
  <si>
    <t>11.02.2015</t>
  </si>
  <si>
    <t>07.02.2020</t>
  </si>
  <si>
    <t>13.02.2015</t>
  </si>
  <si>
    <t>21.08.2015</t>
  </si>
  <si>
    <t>21.05.2015</t>
  </si>
  <si>
    <t>20.05.2020</t>
  </si>
  <si>
    <t>27.11.2015</t>
  </si>
  <si>
    <t>80.000.000</t>
  </si>
  <si>
    <t>03.06.2015</t>
  </si>
  <si>
    <t>04.09.2015</t>
  </si>
  <si>
    <t>100.000.000</t>
  </si>
  <si>
    <t>26.06.2015</t>
  </si>
  <si>
    <t>22.12.2015</t>
  </si>
  <si>
    <t>75.000.000</t>
  </si>
  <si>
    <t>19.01.2016</t>
  </si>
  <si>
    <t>15.02.2016</t>
  </si>
  <si>
    <t>24.05.2016</t>
  </si>
  <si>
    <t>150.000.000</t>
  </si>
  <si>
    <t>17.06.2016</t>
  </si>
  <si>
    <t>15.07.2016</t>
  </si>
  <si>
    <t>12.08.2016</t>
  </si>
  <si>
    <t>İhraççı</t>
  </si>
  <si>
    <t>Yıl</t>
  </si>
  <si>
    <t>Kira Sertifikası</t>
  </si>
  <si>
    <t>TÜFE + 3,39</t>
  </si>
  <si>
    <t>10,20</t>
  </si>
  <si>
    <t>10,40</t>
  </si>
  <si>
    <t>Albaraka Türk Katılım Bankası</t>
  </si>
  <si>
    <t>11.04.2016</t>
  </si>
  <si>
    <t>30.09.2016</t>
  </si>
  <si>
    <t>21.10.2016</t>
  </si>
  <si>
    <t>14.11.2016</t>
  </si>
  <si>
    <t>13.12.2016</t>
  </si>
  <si>
    <t>09.06.2017</t>
  </si>
  <si>
    <t>10.01.2017</t>
  </si>
  <si>
    <t>07.07.2017</t>
  </si>
  <si>
    <t>Türkiye Finans Varlık Kiralama A.Ş.</t>
  </si>
  <si>
    <t>Ziraat Katılım Varlık Kiralama A.Ş.</t>
  </si>
  <si>
    <t>İhraç Tarihi Döviz Kuru</t>
  </si>
  <si>
    <t xml:space="preserve">2010 Toplam: </t>
  </si>
  <si>
    <t xml:space="preserve">2011 Toplam: </t>
  </si>
  <si>
    <t xml:space="preserve">2013 Toplam: </t>
  </si>
  <si>
    <t xml:space="preserve">2014 Toplam: </t>
  </si>
  <si>
    <t xml:space="preserve">2015 Toplam: </t>
  </si>
  <si>
    <t xml:space="preserve">2016 Toplam: </t>
  </si>
  <si>
    <t>Hazine Müsteşarlığı</t>
  </si>
  <si>
    <t>2010-2017  Yılları Arası</t>
  </si>
  <si>
    <t>Özel Sektör</t>
  </si>
  <si>
    <t xml:space="preserve">Kamu </t>
  </si>
  <si>
    <t>TOPLAM</t>
  </si>
  <si>
    <t>TL (Bin TL)</t>
  </si>
  <si>
    <t>TL Karşılığı Toplamı (Bin TL)</t>
  </si>
  <si>
    <t>USD (Bin USD)</t>
  </si>
  <si>
    <t>MYR (Bin MYR)</t>
  </si>
  <si>
    <t xml:space="preserve">2012 Toplam: </t>
  </si>
  <si>
    <t>2010 - 2017 Yılları Arası Toplam Sukuk İhraçları</t>
  </si>
  <si>
    <t>Satış
Tutarı (Bin USD, MYR, TL)</t>
  </si>
  <si>
    <t>Döviz Kurundan TL Karşılığı (Bin TL)</t>
  </si>
  <si>
    <t xml:space="preserve">2010-2017 Genel Toplam: </t>
  </si>
  <si>
    <t>Kira
Oranı (%)</t>
  </si>
  <si>
    <t>Döviz Kurundan TL Karşılığı 
(Bin TL)</t>
  </si>
  <si>
    <t xml:space="preserve">2012- 2016 Genel Toplamı: </t>
  </si>
  <si>
    <t>Satış
Tutarı (Bin 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</si>
</sst>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₺_-;\-* #,##0.00\ _₺_-;_-* &quot;-&quot;??\ _₺_-;_-@_-"/>
    <numFmt numFmtId="164" formatCode="#,##0\ _₺"/>
    <numFmt numFmtId="165" formatCode="_-* #,##0\ _T_L_-;\-* #,##0\ _T_L_-;_-* &quot;-&quot;??\ _T_L_-;_-@_-"/>
    <numFmt numFmtId="166" formatCode="0.0%"/>
    <numFmt numFmtId="167" formatCode="0.000%"/>
    <numFmt numFmtId="168" formatCode="0.000"/>
    <numFmt numFmtId="169" formatCode="dd/mm/yy;@"/>
    <numFmt numFmtId="170" formatCode="_-* #,##0.00\ _T_L_-;\-* #,##0.00\ _T_L_-;_-* &quot;-&quot;??\ _T_L_-;_-@_-"/>
    <numFmt numFmtId="171" formatCode="#,##0.000\ _₺"/>
    <numFmt numFmtId="172" formatCode="d/m/yy;@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b/>
      <u/>
      <sz val="1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rgb="FF00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3EDE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0" fontId="1" fillId="0" borderId="0"/>
  </cellStyleXfs>
  <cellXfs count="2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/>
    <xf numFmtId="0" fontId="2" fillId="0" borderId="4" xfId="0" applyFont="1" applyBorder="1" applyAlignment="1">
      <alignment horizontal="center"/>
    </xf>
    <xf numFmtId="14" fontId="0" fillId="0" borderId="5" xfId="0" applyNumberFormat="1" applyBorder="1"/>
    <xf numFmtId="164" fontId="0" fillId="0" borderId="5" xfId="0" applyNumberFormat="1" applyBorder="1"/>
    <xf numFmtId="0" fontId="0" fillId="0" borderId="5" xfId="0" applyBorder="1"/>
    <xf numFmtId="10" fontId="0" fillId="0" borderId="5" xfId="0" applyNumberFormat="1" applyBorder="1"/>
    <xf numFmtId="0" fontId="0" fillId="0" borderId="6" xfId="0" applyBorder="1"/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3" xfId="0" applyFont="1" applyBorder="1" applyAlignment="1">
      <alignment horizontal="center" vertical="center" wrapText="1"/>
    </xf>
    <xf numFmtId="165" fontId="0" fillId="0" borderId="5" xfId="1" applyNumberFormat="1" applyFont="1" applyBorder="1"/>
    <xf numFmtId="166" fontId="0" fillId="0" borderId="6" xfId="2" applyNumberFormat="1" applyFont="1" applyBorder="1"/>
    <xf numFmtId="0" fontId="2" fillId="0" borderId="4" xfId="0" applyFont="1" applyFill="1" applyBorder="1" applyAlignment="1">
      <alignment horizontal="center"/>
    </xf>
    <xf numFmtId="14" fontId="0" fillId="0" borderId="5" xfId="0" applyNumberFormat="1" applyFill="1" applyBorder="1"/>
    <xf numFmtId="165" fontId="0" fillId="0" borderId="5" xfId="1" applyNumberFormat="1" applyFont="1" applyFill="1" applyBorder="1"/>
    <xf numFmtId="0" fontId="0" fillId="0" borderId="5" xfId="0" applyFill="1" applyBorder="1"/>
    <xf numFmtId="166" fontId="0" fillId="0" borderId="6" xfId="2" applyNumberFormat="1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14" fontId="0" fillId="0" borderId="5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14" fontId="0" fillId="0" borderId="12" xfId="0" applyNumberForma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0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9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0" fontId="4" fillId="2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68" fontId="0" fillId="0" borderId="5" xfId="0" applyNumberForma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/>
    </xf>
    <xf numFmtId="0" fontId="4" fillId="2" borderId="18" xfId="4" applyNumberFormat="1" applyFont="1" applyFill="1" applyBorder="1" applyAlignment="1">
      <alignment horizontal="center"/>
    </xf>
    <xf numFmtId="14" fontId="4" fillId="2" borderId="18" xfId="4" applyNumberFormat="1" applyFont="1" applyFill="1" applyBorder="1" applyAlignment="1">
      <alignment horizontal="center"/>
    </xf>
    <xf numFmtId="0" fontId="4" fillId="2" borderId="5" xfId="4" applyNumberFormat="1" applyFont="1" applyFill="1" applyBorder="1" applyAlignment="1">
      <alignment horizontal="center"/>
    </xf>
    <xf numFmtId="10" fontId="4" fillId="2" borderId="18" xfId="4" applyNumberFormat="1" applyFont="1" applyFill="1" applyBorder="1" applyAlignment="1">
      <alignment horizontal="center"/>
    </xf>
    <xf numFmtId="14" fontId="4" fillId="2" borderId="5" xfId="4" applyNumberFormat="1" applyFont="1" applyFill="1" applyBorder="1" applyAlignment="1">
      <alignment horizontal="center"/>
    </xf>
    <xf numFmtId="10" fontId="4" fillId="2" borderId="5" xfId="4" applyNumberFormat="1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3" fontId="4" fillId="2" borderId="5" xfId="4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Border="1"/>
    <xf numFmtId="0" fontId="2" fillId="4" borderId="0" xfId="0" applyFont="1" applyFill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24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71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72" fontId="0" fillId="0" borderId="0" xfId="0" applyNumberFormat="1" applyAlignment="1">
      <alignment horizontal="center" vertical="center"/>
    </xf>
    <xf numFmtId="0" fontId="0" fillId="0" borderId="5" xfId="0" applyFont="1" applyBorder="1"/>
    <xf numFmtId="0" fontId="3" fillId="6" borderId="5" xfId="6" applyFont="1" applyFill="1" applyBorder="1" applyAlignment="1">
      <alignment horizontal="center" vertical="center"/>
    </xf>
    <xf numFmtId="4" fontId="3" fillId="6" borderId="5" xfId="6" applyNumberFormat="1" applyFont="1" applyFill="1" applyBorder="1" applyAlignment="1" applyProtection="1">
      <alignment horizontal="right" vertical="center"/>
    </xf>
    <xf numFmtId="0" fontId="0" fillId="0" borderId="5" xfId="0" applyFont="1" applyBorder="1" applyAlignment="1">
      <alignment horizontal="center" vertical="center"/>
    </xf>
    <xf numFmtId="14" fontId="3" fillId="6" borderId="5" xfId="6" applyNumberFormat="1" applyFont="1" applyFill="1" applyBorder="1" applyAlignment="1">
      <alignment horizontal="center" vertical="center"/>
    </xf>
    <xf numFmtId="0" fontId="0" fillId="0" borderId="16" xfId="0" applyFont="1" applyBorder="1"/>
    <xf numFmtId="0" fontId="3" fillId="6" borderId="16" xfId="6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textRotation="90"/>
    </xf>
    <xf numFmtId="0" fontId="0" fillId="0" borderId="23" xfId="0" applyFont="1" applyFill="1" applyBorder="1"/>
    <xf numFmtId="0" fontId="3" fillId="0" borderId="21" xfId="6" applyFont="1" applyFill="1" applyBorder="1" applyAlignment="1">
      <alignment horizontal="center" vertical="center"/>
    </xf>
    <xf numFmtId="0" fontId="3" fillId="6" borderId="27" xfId="6" applyFont="1" applyFill="1" applyBorder="1" applyAlignment="1">
      <alignment horizontal="center" vertical="center"/>
    </xf>
    <xf numFmtId="0" fontId="3" fillId="6" borderId="21" xfId="6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textRotation="90"/>
    </xf>
    <xf numFmtId="0" fontId="0" fillId="0" borderId="26" xfId="0" applyFont="1" applyFill="1" applyBorder="1"/>
    <xf numFmtId="0" fontId="3" fillId="0" borderId="20" xfId="6" applyFont="1" applyFill="1" applyBorder="1" applyAlignment="1">
      <alignment horizontal="center" vertical="center"/>
    </xf>
    <xf numFmtId="0" fontId="2" fillId="7" borderId="5" xfId="3" applyFont="1" applyFill="1" applyBorder="1" applyAlignment="1">
      <alignment horizontal="center" vertical="center" wrapText="1"/>
    </xf>
    <xf numFmtId="169" fontId="2" fillId="7" borderId="5" xfId="3" applyNumberFormat="1" applyFont="1" applyFill="1" applyBorder="1" applyAlignment="1">
      <alignment horizontal="center" vertical="center" wrapText="1"/>
    </xf>
    <xf numFmtId="0" fontId="2" fillId="7" borderId="5" xfId="3" applyNumberFormat="1" applyFont="1" applyFill="1" applyBorder="1" applyAlignment="1">
      <alignment horizontal="center" vertical="center" wrapText="1"/>
    </xf>
    <xf numFmtId="164" fontId="2" fillId="7" borderId="5" xfId="3" applyNumberFormat="1" applyFont="1" applyFill="1" applyBorder="1" applyAlignment="1">
      <alignment horizontal="center" vertical="center" wrapText="1"/>
    </xf>
    <xf numFmtId="172" fontId="2" fillId="7" borderId="5" xfId="3" applyNumberFormat="1" applyFont="1" applyFill="1" applyBorder="1" applyAlignment="1">
      <alignment horizontal="center" vertical="center" wrapText="1"/>
    </xf>
    <xf numFmtId="171" fontId="2" fillId="7" borderId="5" xfId="3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7" borderId="5" xfId="0" applyFont="1" applyFill="1" applyBorder="1" applyAlignment="1">
      <alignment horizontal="right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 indent="1"/>
    </xf>
    <xf numFmtId="3" fontId="2" fillId="0" borderId="5" xfId="0" applyNumberFormat="1" applyFont="1" applyBorder="1" applyAlignment="1">
      <alignment horizontal="right" vertical="center" indent="1"/>
    </xf>
    <xf numFmtId="3" fontId="0" fillId="0" borderId="0" xfId="0" applyNumberFormat="1"/>
    <xf numFmtId="0" fontId="2" fillId="7" borderId="16" xfId="0" applyFont="1" applyFill="1" applyBorder="1" applyAlignment="1">
      <alignment horizontal="center" vertical="center" textRotation="90"/>
    </xf>
    <xf numFmtId="0" fontId="2" fillId="7" borderId="5" xfId="0" applyFont="1" applyFill="1" applyBorder="1" applyAlignment="1">
      <alignment horizontal="center" vertical="center" textRotation="90"/>
    </xf>
    <xf numFmtId="0" fontId="2" fillId="7" borderId="5" xfId="0" applyFont="1" applyFill="1" applyBorder="1" applyAlignment="1">
      <alignment horizontal="left" vertical="center" indent="3"/>
    </xf>
    <xf numFmtId="0" fontId="0" fillId="0" borderId="0" xfId="0" applyAlignment="1">
      <alignment horizontal="right" vertical="center" indent="2"/>
    </xf>
    <xf numFmtId="0" fontId="0" fillId="0" borderId="5" xfId="0" applyFont="1" applyBorder="1" applyAlignment="1">
      <alignment horizontal="left" vertical="center" indent="3"/>
    </xf>
    <xf numFmtId="0" fontId="0" fillId="0" borderId="26" xfId="0" applyFont="1" applyBorder="1" applyAlignment="1">
      <alignment horizontal="left" vertical="center" indent="3"/>
    </xf>
    <xf numFmtId="0" fontId="0" fillId="0" borderId="0" xfId="0" applyFont="1" applyFill="1" applyBorder="1" applyAlignment="1">
      <alignment horizontal="left" vertical="center" indent="3"/>
    </xf>
    <xf numFmtId="0" fontId="0" fillId="0" borderId="26" xfId="0" applyFont="1" applyFill="1" applyBorder="1" applyAlignment="1">
      <alignment horizontal="left" vertical="center" indent="3"/>
    </xf>
    <xf numFmtId="3" fontId="0" fillId="0" borderId="5" xfId="0" applyNumberFormat="1" applyFont="1" applyFill="1" applyBorder="1" applyAlignment="1">
      <alignment horizontal="right" vertical="center" indent="2"/>
    </xf>
    <xf numFmtId="3" fontId="0" fillId="0" borderId="0" xfId="0" applyNumberFormat="1" applyFont="1" applyFill="1" applyBorder="1" applyAlignment="1">
      <alignment horizontal="left" vertical="center" indent="3"/>
    </xf>
    <xf numFmtId="164" fontId="0" fillId="0" borderId="0" xfId="0" applyNumberFormat="1" applyFont="1" applyBorder="1" applyAlignment="1">
      <alignment horizontal="left" vertical="center" indent="3"/>
    </xf>
    <xf numFmtId="0" fontId="0" fillId="0" borderId="0" xfId="0" applyFont="1" applyAlignment="1">
      <alignment horizontal="left" vertical="center" indent="3"/>
    </xf>
    <xf numFmtId="0" fontId="0" fillId="2" borderId="0" xfId="0" applyFont="1" applyFill="1" applyBorder="1" applyAlignment="1">
      <alignment horizontal="left" vertical="center" indent="3"/>
    </xf>
    <xf numFmtId="0" fontId="0" fillId="0" borderId="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 vertical="center" indent="1"/>
    </xf>
    <xf numFmtId="0" fontId="3" fillId="0" borderId="5" xfId="0" applyNumberFormat="1" applyFont="1" applyFill="1" applyBorder="1" applyAlignment="1">
      <alignment horizontal="right" vertical="center" indent="2"/>
    </xf>
    <xf numFmtId="0" fontId="0" fillId="0" borderId="16" xfId="0" applyNumberFormat="1" applyFont="1" applyFill="1" applyBorder="1" applyAlignment="1">
      <alignment horizontal="right" vertical="center" indent="2"/>
    </xf>
    <xf numFmtId="0" fontId="0" fillId="0" borderId="5" xfId="0" applyNumberFormat="1" applyFont="1" applyFill="1" applyBorder="1" applyAlignment="1">
      <alignment horizontal="right" vertical="center" indent="2"/>
    </xf>
    <xf numFmtId="0" fontId="0" fillId="0" borderId="5" xfId="0" applyNumberFormat="1" applyFont="1" applyBorder="1" applyAlignment="1">
      <alignment horizontal="right" vertical="center" indent="2"/>
    </xf>
    <xf numFmtId="0" fontId="0" fillId="0" borderId="5" xfId="0" applyNumberFormat="1" applyFont="1" applyBorder="1" applyAlignment="1">
      <alignment horizontal="left" vertical="center" indent="3"/>
    </xf>
    <xf numFmtId="0" fontId="0" fillId="0" borderId="5" xfId="0" applyNumberFormat="1" applyFont="1" applyFill="1" applyBorder="1" applyAlignment="1">
      <alignment horizontal="left" vertical="center" indent="3"/>
    </xf>
    <xf numFmtId="0" fontId="0" fillId="0" borderId="26" xfId="0" applyNumberFormat="1" applyFont="1" applyBorder="1" applyAlignment="1">
      <alignment horizontal="left" vertical="center" indent="3"/>
    </xf>
    <xf numFmtId="0" fontId="0" fillId="0" borderId="26" xfId="0" applyNumberFormat="1" applyFont="1" applyFill="1" applyBorder="1" applyAlignment="1">
      <alignment horizontal="left" vertical="center" indent="3"/>
    </xf>
    <xf numFmtId="0" fontId="0" fillId="0" borderId="23" xfId="0" applyNumberFormat="1" applyFont="1" applyBorder="1" applyAlignment="1">
      <alignment horizontal="left" vertical="center" indent="3"/>
    </xf>
    <xf numFmtId="14" fontId="0" fillId="0" borderId="0" xfId="0" applyNumberFormat="1" applyFont="1" applyBorder="1" applyAlignment="1">
      <alignment horizontal="left" vertical="center" indent="3"/>
    </xf>
    <xf numFmtId="0" fontId="0" fillId="0" borderId="0" xfId="0" applyNumberFormat="1" applyFont="1" applyAlignment="1">
      <alignment horizontal="left" vertical="center" indent="3"/>
    </xf>
    <xf numFmtId="0" fontId="0" fillId="0" borderId="16" xfId="0" applyNumberFormat="1" applyFont="1" applyBorder="1" applyAlignment="1">
      <alignment horizontal="right" vertical="center" indent="2"/>
    </xf>
    <xf numFmtId="169" fontId="0" fillId="0" borderId="5" xfId="0" applyNumberFormat="1" applyFont="1" applyBorder="1" applyAlignment="1">
      <alignment horizontal="center" vertical="center"/>
    </xf>
    <xf numFmtId="0" fontId="0" fillId="0" borderId="0" xfId="0" applyFont="1"/>
    <xf numFmtId="14" fontId="0" fillId="0" borderId="5" xfId="0" applyNumberFormat="1" applyFont="1" applyFill="1" applyBorder="1" applyAlignment="1">
      <alignment horizontal="center" vertical="center"/>
    </xf>
    <xf numFmtId="0" fontId="0" fillId="0" borderId="0" xfId="0" applyFont="1" applyBorder="1"/>
    <xf numFmtId="169" fontId="0" fillId="0" borderId="0" xfId="0" applyNumberFormat="1" applyFont="1" applyBorder="1" applyAlignment="1">
      <alignment horizontal="center" vertical="center"/>
    </xf>
    <xf numFmtId="0" fontId="0" fillId="0" borderId="26" xfId="0" applyFont="1" applyBorder="1"/>
    <xf numFmtId="169" fontId="0" fillId="0" borderId="26" xfId="0" applyNumberFormat="1" applyFont="1" applyBorder="1" applyAlignment="1">
      <alignment horizontal="center" vertical="center"/>
    </xf>
    <xf numFmtId="164" fontId="0" fillId="0" borderId="26" xfId="0" applyNumberFormat="1" applyFont="1" applyBorder="1" applyAlignment="1">
      <alignment horizontal="center" vertical="center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9" fontId="0" fillId="0" borderId="0" xfId="0" applyNumberFormat="1" applyFont="1" applyFill="1" applyBorder="1" applyAlignment="1">
      <alignment horizontal="center" vertical="center"/>
    </xf>
    <xf numFmtId="169" fontId="0" fillId="0" borderId="26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64" fontId="0" fillId="0" borderId="23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right" vertical="center" indent="2"/>
    </xf>
    <xf numFmtId="0" fontId="0" fillId="0" borderId="16" xfId="0" applyFont="1" applyFill="1" applyBorder="1" applyAlignment="1">
      <alignment horizontal="right" vertical="center" indent="2"/>
    </xf>
    <xf numFmtId="2" fontId="0" fillId="0" borderId="5" xfId="0" applyNumberFormat="1" applyFont="1" applyFill="1" applyBorder="1" applyAlignment="1">
      <alignment horizontal="right" vertical="center" indent="2"/>
    </xf>
    <xf numFmtId="0" fontId="0" fillId="2" borderId="5" xfId="4" applyNumberFormat="1" applyFont="1" applyFill="1" applyBorder="1" applyAlignment="1">
      <alignment horizontal="center" vertical="center"/>
    </xf>
    <xf numFmtId="2" fontId="0" fillId="0" borderId="18" xfId="0" applyNumberFormat="1" applyFont="1" applyFill="1" applyBorder="1" applyAlignment="1">
      <alignment horizontal="right" vertical="center" indent="2"/>
    </xf>
    <xf numFmtId="168" fontId="0" fillId="0" borderId="5" xfId="0" applyNumberFormat="1" applyFont="1" applyFill="1" applyBorder="1" applyAlignment="1">
      <alignment horizontal="right" vertical="center" indent="2"/>
    </xf>
    <xf numFmtId="0" fontId="0" fillId="0" borderId="5" xfId="0" applyFont="1" applyBorder="1" applyAlignment="1">
      <alignment horizontal="right" vertical="center" indent="2"/>
    </xf>
    <xf numFmtId="14" fontId="0" fillId="0" borderId="0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right" vertical="center" indent="2"/>
    </xf>
    <xf numFmtId="169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9" fontId="0" fillId="2" borderId="0" xfId="0" applyNumberFormat="1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right" vertical="center" indent="2"/>
    </xf>
    <xf numFmtId="0" fontId="0" fillId="2" borderId="5" xfId="4" applyNumberFormat="1" applyFont="1" applyFill="1" applyBorder="1" applyAlignment="1">
      <alignment horizontal="right" vertical="center" indent="2"/>
    </xf>
    <xf numFmtId="172" fontId="3" fillId="6" borderId="5" xfId="6" applyNumberFormat="1" applyFont="1" applyFill="1" applyBorder="1" applyAlignment="1" applyProtection="1">
      <alignment horizontal="right" vertical="center" indent="1"/>
    </xf>
    <xf numFmtId="172" fontId="3" fillId="0" borderId="23" xfId="6" applyNumberFormat="1" applyFont="1" applyFill="1" applyBorder="1" applyAlignment="1" applyProtection="1">
      <alignment horizontal="right" vertical="center" indent="1"/>
    </xf>
    <xf numFmtId="172" fontId="3" fillId="6" borderId="16" xfId="6" applyNumberFormat="1" applyFont="1" applyFill="1" applyBorder="1" applyAlignment="1" applyProtection="1">
      <alignment horizontal="right" vertical="center" indent="1"/>
    </xf>
    <xf numFmtId="172" fontId="3" fillId="0" borderId="26" xfId="6" applyNumberFormat="1" applyFont="1" applyFill="1" applyBorder="1" applyAlignment="1" applyProtection="1">
      <alignment horizontal="right" vertical="center" indent="1"/>
    </xf>
    <xf numFmtId="0" fontId="3" fillId="6" borderId="5" xfId="6" applyNumberFormat="1" applyFont="1" applyFill="1" applyBorder="1" applyAlignment="1" applyProtection="1">
      <alignment horizontal="right" vertical="center" indent="2"/>
    </xf>
    <xf numFmtId="0" fontId="3" fillId="0" borderId="23" xfId="6" applyNumberFormat="1" applyFont="1" applyFill="1" applyBorder="1" applyAlignment="1" applyProtection="1">
      <alignment horizontal="right" vertical="center" indent="2"/>
    </xf>
    <xf numFmtId="0" fontId="3" fillId="6" borderId="16" xfId="6" applyNumberFormat="1" applyFont="1" applyFill="1" applyBorder="1" applyAlignment="1" applyProtection="1">
      <alignment horizontal="right" vertical="center" indent="2"/>
    </xf>
    <xf numFmtId="3" fontId="3" fillId="0" borderId="23" xfId="6" applyNumberFormat="1" applyFont="1" applyFill="1" applyBorder="1" applyAlignment="1" applyProtection="1">
      <alignment horizontal="right" vertical="center" indent="2"/>
    </xf>
    <xf numFmtId="3" fontId="3" fillId="0" borderId="27" xfId="6" applyNumberFormat="1" applyFont="1" applyFill="1" applyBorder="1" applyAlignment="1" applyProtection="1">
      <alignment horizontal="right" vertical="center" indent="2"/>
    </xf>
    <xf numFmtId="3" fontId="0" fillId="0" borderId="5" xfId="0" applyNumberFormat="1" applyFont="1" applyBorder="1" applyAlignment="1">
      <alignment horizontal="right" vertical="center" indent="2"/>
    </xf>
    <xf numFmtId="3" fontId="3" fillId="6" borderId="5" xfId="6" applyNumberFormat="1" applyFont="1" applyFill="1" applyBorder="1" applyAlignment="1" applyProtection="1">
      <alignment horizontal="right" vertical="center" indent="1"/>
    </xf>
    <xf numFmtId="0" fontId="0" fillId="0" borderId="0" xfId="0" applyAlignment="1">
      <alignment horizontal="right" indent="1"/>
    </xf>
    <xf numFmtId="3" fontId="10" fillId="7" borderId="5" xfId="6" applyNumberFormat="1" applyFont="1" applyFill="1" applyBorder="1" applyAlignment="1" applyProtection="1">
      <alignment horizontal="right" vertical="center" indent="1"/>
    </xf>
    <xf numFmtId="172" fontId="3" fillId="6" borderId="5" xfId="6" applyNumberFormat="1" applyFont="1" applyFill="1" applyBorder="1" applyAlignment="1">
      <alignment horizontal="right" vertical="center" indent="1"/>
    </xf>
    <xf numFmtId="172" fontId="3" fillId="0" borderId="23" xfId="6" applyNumberFormat="1" applyFont="1" applyFill="1" applyBorder="1" applyAlignment="1">
      <alignment horizontal="right" vertical="center" indent="1"/>
    </xf>
    <xf numFmtId="172" fontId="3" fillId="6" borderId="16" xfId="6" applyNumberFormat="1" applyFont="1" applyFill="1" applyBorder="1" applyAlignment="1">
      <alignment horizontal="right" vertical="center" indent="1"/>
    </xf>
    <xf numFmtId="172" fontId="3" fillId="0" borderId="26" xfId="6" applyNumberFormat="1" applyFont="1" applyFill="1" applyBorder="1" applyAlignment="1">
      <alignment horizontal="right" vertical="center" indent="1"/>
    </xf>
    <xf numFmtId="169" fontId="0" fillId="0" borderId="5" xfId="0" applyNumberFormat="1" applyFont="1" applyFill="1" applyBorder="1" applyAlignment="1">
      <alignment horizontal="right" vertical="center" indent="1"/>
    </xf>
    <xf numFmtId="169" fontId="0" fillId="0" borderId="16" xfId="0" applyNumberFormat="1" applyFont="1" applyFill="1" applyBorder="1" applyAlignment="1">
      <alignment horizontal="right" vertical="center" indent="1"/>
    </xf>
    <xf numFmtId="169" fontId="0" fillId="0" borderId="16" xfId="0" applyNumberFormat="1" applyFont="1" applyBorder="1" applyAlignment="1">
      <alignment horizontal="right" vertical="center" indent="1"/>
    </xf>
    <xf numFmtId="169" fontId="9" fillId="0" borderId="5" xfId="0" applyNumberFormat="1" applyFont="1" applyFill="1" applyBorder="1" applyAlignment="1">
      <alignment horizontal="right" vertical="center" wrapText="1" indent="1"/>
    </xf>
    <xf numFmtId="169" fontId="0" fillId="0" borderId="5" xfId="0" applyNumberFormat="1" applyFont="1" applyBorder="1" applyAlignment="1">
      <alignment horizontal="right" vertical="center" indent="1"/>
    </xf>
    <xf numFmtId="169" fontId="3" fillId="0" borderId="5" xfId="0" applyNumberFormat="1" applyFont="1" applyFill="1" applyBorder="1" applyAlignment="1">
      <alignment horizontal="right" vertical="center" indent="1"/>
    </xf>
    <xf numFmtId="169" fontId="0" fillId="2" borderId="5" xfId="0" applyNumberFormat="1" applyFont="1" applyFill="1" applyBorder="1" applyAlignment="1">
      <alignment horizontal="right" vertical="center" indent="1"/>
    </xf>
    <xf numFmtId="172" fontId="0" fillId="0" borderId="5" xfId="0" applyNumberFormat="1" applyFont="1" applyFill="1" applyBorder="1" applyAlignment="1">
      <alignment horizontal="right" vertical="center" indent="1"/>
    </xf>
    <xf numFmtId="172" fontId="0" fillId="0" borderId="0" xfId="0" applyNumberFormat="1" applyFont="1" applyBorder="1" applyAlignment="1">
      <alignment horizontal="right" vertical="center" indent="1"/>
    </xf>
    <xf numFmtId="172" fontId="0" fillId="0" borderId="26" xfId="0" applyNumberFormat="1" applyFont="1" applyBorder="1" applyAlignment="1">
      <alignment horizontal="right" vertical="center" indent="1"/>
    </xf>
    <xf numFmtId="172" fontId="0" fillId="0" borderId="0" xfId="0" applyNumberFormat="1" applyFont="1" applyFill="1" applyBorder="1" applyAlignment="1">
      <alignment horizontal="right" vertical="center" indent="1"/>
    </xf>
    <xf numFmtId="172" fontId="0" fillId="0" borderId="26" xfId="0" applyNumberFormat="1" applyFont="1" applyFill="1" applyBorder="1" applyAlignment="1">
      <alignment horizontal="right" vertical="center" indent="1"/>
    </xf>
    <xf numFmtId="172" fontId="0" fillId="0" borderId="16" xfId="0" applyNumberFormat="1" applyFont="1" applyFill="1" applyBorder="1" applyAlignment="1">
      <alignment horizontal="right" vertical="center" indent="1"/>
    </xf>
    <xf numFmtId="172" fontId="9" fillId="0" borderId="5" xfId="0" applyNumberFormat="1" applyFont="1" applyFill="1" applyBorder="1" applyAlignment="1">
      <alignment horizontal="right" vertical="center" wrapText="1" indent="1"/>
    </xf>
    <xf numFmtId="172" fontId="0" fillId="0" borderId="5" xfId="0" applyNumberFormat="1" applyFont="1" applyBorder="1" applyAlignment="1">
      <alignment horizontal="right" vertical="center" indent="1"/>
    </xf>
    <xf numFmtId="172" fontId="3" fillId="0" borderId="5" xfId="0" applyNumberFormat="1" applyFont="1" applyFill="1" applyBorder="1" applyAlignment="1">
      <alignment horizontal="right" vertical="center" indent="1"/>
    </xf>
    <xf numFmtId="172" fontId="0" fillId="2" borderId="5" xfId="0" applyNumberFormat="1" applyFont="1" applyFill="1" applyBorder="1" applyAlignment="1">
      <alignment horizontal="right" vertical="center" indent="1"/>
    </xf>
    <xf numFmtId="172" fontId="0" fillId="2" borderId="0" xfId="0" applyNumberFormat="1" applyFont="1" applyFill="1" applyBorder="1" applyAlignment="1">
      <alignment horizontal="right" vertical="center" indent="1"/>
    </xf>
    <xf numFmtId="172" fontId="0" fillId="2" borderId="5" xfId="4" applyNumberFormat="1" applyFont="1" applyFill="1" applyBorder="1" applyAlignment="1">
      <alignment horizontal="right" vertical="center" indent="1"/>
    </xf>
    <xf numFmtId="0" fontId="0" fillId="0" borderId="0" xfId="0" applyFont="1" applyAlignment="1">
      <alignment horizontal="left" indent="1"/>
    </xf>
    <xf numFmtId="3" fontId="0" fillId="0" borderId="5" xfId="0" applyNumberFormat="1" applyFont="1" applyBorder="1" applyAlignment="1">
      <alignment horizontal="right" indent="1"/>
    </xf>
    <xf numFmtId="3" fontId="2" fillId="7" borderId="5" xfId="0" applyNumberFormat="1" applyFont="1" applyFill="1" applyBorder="1" applyAlignment="1">
      <alignment horizontal="right" indent="1"/>
    </xf>
    <xf numFmtId="3" fontId="0" fillId="0" borderId="0" xfId="0" applyNumberFormat="1" applyFont="1"/>
    <xf numFmtId="0" fontId="6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0" fillId="0" borderId="12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right" vertical="center" indent="2"/>
    </xf>
    <xf numFmtId="0" fontId="2" fillId="7" borderId="21" xfId="0" applyFont="1" applyFill="1" applyBorder="1" applyAlignment="1">
      <alignment horizontal="right" vertical="center" indent="2"/>
    </xf>
    <xf numFmtId="0" fontId="2" fillId="7" borderId="19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 textRotation="90"/>
    </xf>
    <xf numFmtId="0" fontId="2" fillId="7" borderId="5" xfId="0" applyFont="1" applyFill="1" applyBorder="1" applyAlignment="1">
      <alignment horizontal="center" vertical="center" textRotation="90"/>
    </xf>
    <xf numFmtId="0" fontId="2" fillId="7" borderId="12" xfId="0" applyFont="1" applyFill="1" applyBorder="1" applyAlignment="1">
      <alignment horizontal="center" vertical="center" textRotation="90"/>
    </xf>
    <xf numFmtId="0" fontId="2" fillId="7" borderId="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 textRotation="90"/>
    </xf>
    <xf numFmtId="0" fontId="2" fillId="7" borderId="23" xfId="0" applyFont="1" applyFill="1" applyBorder="1" applyAlignment="1">
      <alignment horizontal="center" vertical="center"/>
    </xf>
  </cellXfs>
  <cellStyles count="7">
    <cellStyle name="%20 - Vurgu3" xfId="3" builtinId="38"/>
    <cellStyle name="Comma 3" xfId="5"/>
    <cellStyle name="Normal" xfId="0" builtinId="0"/>
    <cellStyle name="Normal 2" xfId="4"/>
    <cellStyle name="Normal 3" xfId="6"/>
    <cellStyle name="Virgül" xfId="1" builtinId="3"/>
    <cellStyle name="Yüzde" xfId="2" builtinId="5"/>
  </cellStyles>
  <dxfs count="0"/>
  <tableStyles count="0" defaultTableStyle="TableStyleMedium2" defaultPivotStyle="PivotStyleLight16"/>
  <colors>
    <mruColors>
      <color rgb="FFF3ED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C23" sqref="C23"/>
    </sheetView>
  </sheetViews>
  <sheetFormatPr defaultRowHeight="15" x14ac:dyDescent="0.25"/>
  <cols>
    <col min="1" max="7" width="22.42578125" customWidth="1"/>
  </cols>
  <sheetData>
    <row r="1" spans="1:7" ht="15.75" thickBot="1" x14ac:dyDescent="0.3">
      <c r="A1" s="213" t="s">
        <v>0</v>
      </c>
      <c r="B1" s="213"/>
      <c r="C1" s="213"/>
      <c r="D1" s="213"/>
      <c r="E1" s="213"/>
      <c r="F1" s="213"/>
      <c r="G1" s="213"/>
    </row>
    <row r="2" spans="1:7" ht="30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/>
    </row>
    <row r="3" spans="1:7" x14ac:dyDescent="0.25">
      <c r="A3" s="4" t="s">
        <v>7</v>
      </c>
      <c r="B3" s="5">
        <v>41401</v>
      </c>
      <c r="C3" s="5">
        <v>45053</v>
      </c>
      <c r="D3" s="6">
        <v>200000000</v>
      </c>
      <c r="E3" s="7" t="s">
        <v>8</v>
      </c>
      <c r="F3" s="8">
        <v>7.7499999999999999E-2</v>
      </c>
      <c r="G3" s="9" t="s">
        <v>9</v>
      </c>
    </row>
    <row r="4" spans="1:7" x14ac:dyDescent="0.25">
      <c r="A4" s="4" t="s">
        <v>10</v>
      </c>
      <c r="B4" s="5">
        <v>41820</v>
      </c>
      <c r="C4" s="5">
        <v>43646</v>
      </c>
      <c r="D4" s="6">
        <v>350000000</v>
      </c>
      <c r="E4" s="7" t="s">
        <v>8</v>
      </c>
      <c r="F4" s="8">
        <v>6.25E-2</v>
      </c>
      <c r="G4" s="9" t="s">
        <v>11</v>
      </c>
    </row>
    <row r="5" spans="1:7" x14ac:dyDescent="0.25">
      <c r="A5" s="4" t="s">
        <v>12</v>
      </c>
      <c r="B5" s="5">
        <v>42338</v>
      </c>
      <c r="C5" s="5">
        <v>45991</v>
      </c>
      <c r="D5" s="6">
        <v>250000000</v>
      </c>
      <c r="E5" s="7" t="s">
        <v>8</v>
      </c>
      <c r="F5" s="8">
        <v>0.105</v>
      </c>
      <c r="G5" s="9" t="s">
        <v>9</v>
      </c>
    </row>
    <row r="6" spans="1:7" x14ac:dyDescent="0.25">
      <c r="A6" s="4" t="s">
        <v>13</v>
      </c>
      <c r="B6" s="5">
        <v>42468</v>
      </c>
      <c r="C6" s="5">
        <v>42647</v>
      </c>
      <c r="D6" s="6">
        <v>100000000</v>
      </c>
      <c r="E6" s="7" t="s">
        <v>28</v>
      </c>
      <c r="F6" s="8">
        <v>0.108</v>
      </c>
      <c r="G6" s="9" t="s">
        <v>96</v>
      </c>
    </row>
    <row r="7" spans="1:7" x14ac:dyDescent="0.25">
      <c r="A7" s="4" t="s">
        <v>14</v>
      </c>
      <c r="B7" s="5">
        <v>42551</v>
      </c>
      <c r="C7" s="5">
        <v>42730</v>
      </c>
      <c r="D7" s="6">
        <v>75000000</v>
      </c>
      <c r="E7" s="7" t="s">
        <v>28</v>
      </c>
      <c r="F7" s="8">
        <v>0.10349999999999999</v>
      </c>
      <c r="G7" s="9" t="s">
        <v>96</v>
      </c>
    </row>
    <row r="8" spans="1:7" x14ac:dyDescent="0.25">
      <c r="A8" s="4" t="s">
        <v>15</v>
      </c>
      <c r="B8" s="5">
        <v>42647</v>
      </c>
      <c r="C8" s="5">
        <v>42825</v>
      </c>
      <c r="D8" s="6">
        <v>100000000</v>
      </c>
      <c r="E8" s="7" t="s">
        <v>28</v>
      </c>
      <c r="F8" s="8">
        <v>0.105</v>
      </c>
      <c r="G8" s="9" t="s">
        <v>96</v>
      </c>
    </row>
    <row r="9" spans="1:7" x14ac:dyDescent="0.25">
      <c r="A9" s="4" t="s">
        <v>16</v>
      </c>
      <c r="B9" s="5">
        <v>42730</v>
      </c>
      <c r="C9" s="5">
        <v>42909</v>
      </c>
      <c r="D9" s="6">
        <v>75000000</v>
      </c>
      <c r="E9" s="7" t="s">
        <v>28</v>
      </c>
      <c r="F9" s="8">
        <v>0.106</v>
      </c>
      <c r="G9" s="9" t="s">
        <v>96</v>
      </c>
    </row>
    <row r="10" spans="1:7" x14ac:dyDescent="0.25">
      <c r="A10" s="4" t="s">
        <v>17</v>
      </c>
      <c r="B10" s="7"/>
      <c r="C10" s="7"/>
      <c r="D10" s="7"/>
      <c r="E10" s="7"/>
      <c r="F10" s="7"/>
      <c r="G10" s="9"/>
    </row>
    <row r="11" spans="1:7" x14ac:dyDescent="0.25">
      <c r="A11" s="4" t="s">
        <v>18</v>
      </c>
      <c r="B11" s="7"/>
      <c r="C11" s="7"/>
      <c r="D11" s="7"/>
      <c r="E11" s="7"/>
      <c r="F11" s="7"/>
      <c r="G11" s="9"/>
    </row>
    <row r="12" spans="1:7" ht="15.75" thickBot="1" x14ac:dyDescent="0.3">
      <c r="A12" s="10" t="s">
        <v>19</v>
      </c>
      <c r="B12" s="11"/>
      <c r="C12" s="11"/>
      <c r="D12" s="11"/>
      <c r="E12" s="11"/>
      <c r="F12" s="11"/>
      <c r="G12" s="1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25" sqref="D25"/>
    </sheetView>
  </sheetViews>
  <sheetFormatPr defaultRowHeight="15" x14ac:dyDescent="0.25"/>
  <cols>
    <col min="1" max="6" width="19.140625" customWidth="1"/>
  </cols>
  <sheetData>
    <row r="1" spans="1:6" ht="15.75" thickBot="1" x14ac:dyDescent="0.3">
      <c r="A1" s="213" t="s">
        <v>20</v>
      </c>
      <c r="B1" s="213"/>
      <c r="C1" s="213"/>
      <c r="D1" s="213"/>
      <c r="E1" s="213"/>
      <c r="F1" s="213"/>
    </row>
    <row r="2" spans="1:6" ht="30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13" t="s">
        <v>6</v>
      </c>
    </row>
    <row r="3" spans="1:6" x14ac:dyDescent="0.25">
      <c r="A3" s="214">
        <v>1</v>
      </c>
      <c r="B3" s="217">
        <v>41338</v>
      </c>
      <c r="C3" s="5">
        <v>41429</v>
      </c>
      <c r="D3" s="14">
        <v>125000000</v>
      </c>
      <c r="E3" s="7" t="s">
        <v>21</v>
      </c>
      <c r="F3" s="15">
        <v>7.0999999999999994E-2</v>
      </c>
    </row>
    <row r="4" spans="1:6" x14ac:dyDescent="0.25">
      <c r="A4" s="215"/>
      <c r="B4" s="218"/>
      <c r="C4" s="5">
        <v>41520</v>
      </c>
      <c r="D4" s="14"/>
      <c r="E4" s="7"/>
      <c r="F4" s="15"/>
    </row>
    <row r="5" spans="1:6" x14ac:dyDescent="0.25">
      <c r="A5" s="215"/>
      <c r="B5" s="218"/>
      <c r="C5" s="5">
        <v>41611</v>
      </c>
      <c r="D5" s="14"/>
      <c r="E5" s="7"/>
      <c r="F5" s="15"/>
    </row>
    <row r="6" spans="1:6" x14ac:dyDescent="0.25">
      <c r="A6" s="216"/>
      <c r="B6" s="219"/>
      <c r="C6" s="5">
        <v>41337</v>
      </c>
      <c r="D6" s="14"/>
      <c r="E6" s="7"/>
      <c r="F6" s="15"/>
    </row>
    <row r="7" spans="1:6" x14ac:dyDescent="0.25">
      <c r="A7" s="16">
        <v>2</v>
      </c>
      <c r="B7" s="17">
        <v>41583</v>
      </c>
      <c r="C7" s="17">
        <v>41681</v>
      </c>
      <c r="D7" s="18">
        <v>75000000</v>
      </c>
      <c r="E7" s="19" t="s">
        <v>21</v>
      </c>
      <c r="F7" s="20">
        <v>8.5000000000000006E-2</v>
      </c>
    </row>
    <row r="8" spans="1:6" x14ac:dyDescent="0.25">
      <c r="A8" s="16">
        <v>3</v>
      </c>
      <c r="B8" s="17">
        <v>41604</v>
      </c>
      <c r="C8" s="17">
        <v>41695</v>
      </c>
      <c r="D8" s="18">
        <v>50076005.720000006</v>
      </c>
      <c r="E8" s="19" t="s">
        <v>21</v>
      </c>
      <c r="F8" s="20">
        <v>0.09</v>
      </c>
    </row>
    <row r="9" spans="1:6" x14ac:dyDescent="0.25">
      <c r="A9" s="16">
        <v>4</v>
      </c>
      <c r="B9" s="17">
        <v>41618</v>
      </c>
      <c r="C9" s="17">
        <v>41737</v>
      </c>
      <c r="D9" s="18">
        <v>50000000</v>
      </c>
      <c r="E9" s="19" t="s">
        <v>21</v>
      </c>
      <c r="F9" s="20">
        <v>9.4E-2</v>
      </c>
    </row>
    <row r="10" spans="1:6" x14ac:dyDescent="0.25">
      <c r="A10" s="16">
        <v>5</v>
      </c>
      <c r="B10" s="17">
        <v>41625</v>
      </c>
      <c r="C10" s="17">
        <v>41730</v>
      </c>
      <c r="D10" s="18">
        <v>70036767.509800002</v>
      </c>
      <c r="E10" s="19" t="s">
        <v>21</v>
      </c>
      <c r="F10" s="20">
        <v>9.2999999999999999E-2</v>
      </c>
    </row>
    <row r="11" spans="1:6" x14ac:dyDescent="0.25">
      <c r="A11" s="16">
        <v>6</v>
      </c>
      <c r="B11" s="17">
        <v>41645</v>
      </c>
      <c r="C11" s="17">
        <v>41736</v>
      </c>
      <c r="D11" s="18">
        <v>80443698.980000004</v>
      </c>
      <c r="E11" s="19" t="s">
        <v>21</v>
      </c>
      <c r="F11" s="20">
        <v>0.10100000000000001</v>
      </c>
    </row>
    <row r="12" spans="1:6" x14ac:dyDescent="0.25">
      <c r="A12" s="16">
        <v>7</v>
      </c>
      <c r="B12" s="17">
        <v>41688</v>
      </c>
      <c r="C12" s="17">
        <v>41779</v>
      </c>
      <c r="D12" s="18">
        <v>50111635.99000001</v>
      </c>
      <c r="E12" s="19" t="s">
        <v>21</v>
      </c>
      <c r="F12" s="20">
        <v>0.115</v>
      </c>
    </row>
    <row r="13" spans="1:6" x14ac:dyDescent="0.25">
      <c r="A13" s="16">
        <v>8</v>
      </c>
      <c r="B13" s="17">
        <v>41709</v>
      </c>
      <c r="C13" s="17">
        <v>41786</v>
      </c>
      <c r="D13" s="18">
        <v>75454513.239999995</v>
      </c>
      <c r="E13" s="19" t="s">
        <v>21</v>
      </c>
      <c r="F13" s="20">
        <v>0.12</v>
      </c>
    </row>
    <row r="14" spans="1:6" x14ac:dyDescent="0.25">
      <c r="A14" s="16">
        <v>9</v>
      </c>
      <c r="B14" s="17">
        <v>41739</v>
      </c>
      <c r="C14" s="17">
        <v>41802</v>
      </c>
      <c r="D14" s="18">
        <v>78108202.200000003</v>
      </c>
      <c r="E14" s="19" t="s">
        <v>21</v>
      </c>
      <c r="F14" s="20">
        <v>0.12</v>
      </c>
    </row>
    <row r="15" spans="1:6" ht="15.75" thickBot="1" x14ac:dyDescent="0.3">
      <c r="A15" s="10"/>
      <c r="B15" s="11"/>
      <c r="C15" s="11"/>
      <c r="D15" s="11"/>
      <c r="E15" s="11"/>
      <c r="F15" s="12"/>
    </row>
  </sheetData>
  <mergeCells count="3">
    <mergeCell ref="A1:F1"/>
    <mergeCell ref="A3:A6"/>
    <mergeCell ref="B3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A3" sqref="A3:G52"/>
    </sheetView>
  </sheetViews>
  <sheetFormatPr defaultRowHeight="15" x14ac:dyDescent="0.25"/>
  <cols>
    <col min="1" max="1" width="14.7109375" customWidth="1"/>
    <col min="2" max="2" width="36.85546875" bestFit="1" customWidth="1"/>
    <col min="3" max="7" width="14.7109375" customWidth="1"/>
  </cols>
  <sheetData>
    <row r="1" spans="1:7" x14ac:dyDescent="0.25">
      <c r="A1" s="220" t="s">
        <v>22</v>
      </c>
      <c r="B1" s="220"/>
      <c r="C1" s="220"/>
      <c r="D1" s="220"/>
      <c r="E1" s="220"/>
      <c r="F1" s="220"/>
      <c r="G1" s="220"/>
    </row>
    <row r="2" spans="1:7" ht="30" x14ac:dyDescent="0.25">
      <c r="A2" s="21" t="s">
        <v>1</v>
      </c>
      <c r="B2" s="21" t="s">
        <v>23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</row>
    <row r="3" spans="1:7" x14ac:dyDescent="0.25">
      <c r="A3" s="22">
        <v>1</v>
      </c>
      <c r="B3" s="23" t="s">
        <v>24</v>
      </c>
      <c r="C3" s="23">
        <v>40414</v>
      </c>
      <c r="D3" s="23">
        <v>41509</v>
      </c>
      <c r="E3" s="24">
        <v>100000000</v>
      </c>
      <c r="F3" s="25" t="s">
        <v>8</v>
      </c>
      <c r="G3" s="26" t="s">
        <v>25</v>
      </c>
    </row>
    <row r="4" spans="1:7" x14ac:dyDescent="0.25">
      <c r="A4" s="22">
        <v>2</v>
      </c>
      <c r="B4" s="23" t="s">
        <v>26</v>
      </c>
      <c r="C4" s="23">
        <v>40845</v>
      </c>
      <c r="D4" s="23">
        <v>42672</v>
      </c>
      <c r="E4" s="24">
        <v>350000000</v>
      </c>
      <c r="F4" s="25" t="s">
        <v>8</v>
      </c>
      <c r="G4" s="24">
        <v>5875</v>
      </c>
    </row>
    <row r="5" spans="1:7" x14ac:dyDescent="0.25">
      <c r="A5" s="22">
        <v>3</v>
      </c>
      <c r="B5" s="23" t="s">
        <v>27</v>
      </c>
      <c r="C5" s="23">
        <v>41597</v>
      </c>
      <c r="D5" s="23">
        <v>41961</v>
      </c>
      <c r="E5" s="24">
        <v>150000000</v>
      </c>
      <c r="F5" s="25" t="s">
        <v>28</v>
      </c>
      <c r="G5" s="26" t="s">
        <v>29</v>
      </c>
    </row>
    <row r="6" spans="1:7" x14ac:dyDescent="0.25">
      <c r="A6" s="22">
        <v>4</v>
      </c>
      <c r="B6" s="23" t="s">
        <v>27</v>
      </c>
      <c r="C6" s="23">
        <v>41816</v>
      </c>
      <c r="D6" s="23">
        <v>43642</v>
      </c>
      <c r="E6" s="24">
        <v>500000000</v>
      </c>
      <c r="F6" s="25" t="s">
        <v>8</v>
      </c>
      <c r="G6" s="24">
        <v>5162</v>
      </c>
    </row>
    <row r="7" spans="1:7" x14ac:dyDescent="0.25">
      <c r="A7" s="22">
        <v>5</v>
      </c>
      <c r="B7" s="23" t="s">
        <v>27</v>
      </c>
      <c r="C7" s="23">
        <v>41911</v>
      </c>
      <c r="D7" s="23">
        <v>42086</v>
      </c>
      <c r="E7" s="24">
        <v>100000000</v>
      </c>
      <c r="F7" s="25" t="s">
        <v>28</v>
      </c>
      <c r="G7" s="26" t="s">
        <v>30</v>
      </c>
    </row>
    <row r="8" spans="1:7" x14ac:dyDescent="0.25">
      <c r="A8" s="22">
        <v>6</v>
      </c>
      <c r="B8" s="23" t="s">
        <v>27</v>
      </c>
      <c r="C8" s="23">
        <v>41911</v>
      </c>
      <c r="D8" s="23">
        <v>42002</v>
      </c>
      <c r="E8" s="24">
        <v>50000000</v>
      </c>
      <c r="F8" s="25" t="s">
        <v>28</v>
      </c>
      <c r="G8" s="26" t="s">
        <v>31</v>
      </c>
    </row>
    <row r="9" spans="1:7" x14ac:dyDescent="0.25">
      <c r="A9" s="22">
        <v>7</v>
      </c>
      <c r="B9" s="23" t="s">
        <v>27</v>
      </c>
      <c r="C9" s="23">
        <v>41963</v>
      </c>
      <c r="D9" s="23">
        <v>42138</v>
      </c>
      <c r="E9" s="24">
        <v>57000000</v>
      </c>
      <c r="F9" s="25" t="s">
        <v>28</v>
      </c>
      <c r="G9" s="26" t="s">
        <v>32</v>
      </c>
    </row>
    <row r="10" spans="1:7" x14ac:dyDescent="0.25">
      <c r="A10" s="22">
        <v>8</v>
      </c>
      <c r="B10" s="23" t="s">
        <v>27</v>
      </c>
      <c r="C10" s="23">
        <v>41963</v>
      </c>
      <c r="D10" s="23">
        <v>42327</v>
      </c>
      <c r="E10" s="24">
        <v>30000000</v>
      </c>
      <c r="F10" s="25" t="s">
        <v>28</v>
      </c>
      <c r="G10" s="26" t="s">
        <v>33</v>
      </c>
    </row>
    <row r="11" spans="1:7" x14ac:dyDescent="0.25">
      <c r="A11" s="22">
        <v>9</v>
      </c>
      <c r="B11" s="23" t="s">
        <v>27</v>
      </c>
      <c r="C11" s="23">
        <v>42003</v>
      </c>
      <c r="D11" s="23">
        <v>42086</v>
      </c>
      <c r="E11" s="24">
        <v>50000000</v>
      </c>
      <c r="F11" s="25" t="s">
        <v>28</v>
      </c>
      <c r="G11" s="26" t="s">
        <v>34</v>
      </c>
    </row>
    <row r="12" spans="1:7" x14ac:dyDescent="0.25">
      <c r="A12" s="22">
        <v>10</v>
      </c>
      <c r="B12" s="23" t="s">
        <v>27</v>
      </c>
      <c r="C12" s="23">
        <v>42048</v>
      </c>
      <c r="D12" s="23">
        <v>42156</v>
      </c>
      <c r="E12" s="24">
        <v>200000000</v>
      </c>
      <c r="F12" s="25" t="s">
        <v>28</v>
      </c>
      <c r="G12" s="26" t="s">
        <v>35</v>
      </c>
    </row>
    <row r="13" spans="1:7" x14ac:dyDescent="0.25">
      <c r="A13" s="22">
        <v>11</v>
      </c>
      <c r="B13" s="23" t="s">
        <v>27</v>
      </c>
      <c r="C13" s="23">
        <v>42055</v>
      </c>
      <c r="D13" s="23">
        <v>42234</v>
      </c>
      <c r="E13" s="24">
        <v>61750000</v>
      </c>
      <c r="F13" s="25" t="s">
        <v>28</v>
      </c>
      <c r="G13" s="26" t="s">
        <v>35</v>
      </c>
    </row>
    <row r="14" spans="1:7" x14ac:dyDescent="0.25">
      <c r="A14" s="22">
        <v>12</v>
      </c>
      <c r="B14" s="23" t="s">
        <v>27</v>
      </c>
      <c r="C14" s="23">
        <v>42066</v>
      </c>
      <c r="D14" s="23">
        <v>42157</v>
      </c>
      <c r="E14" s="24">
        <v>14838000</v>
      </c>
      <c r="F14" s="25" t="s">
        <v>28</v>
      </c>
      <c r="G14" s="26" t="s">
        <v>36</v>
      </c>
    </row>
    <row r="15" spans="1:7" x14ac:dyDescent="0.25">
      <c r="A15" s="22">
        <v>13</v>
      </c>
      <c r="B15" s="23" t="s">
        <v>27</v>
      </c>
      <c r="C15" s="23">
        <v>42087</v>
      </c>
      <c r="D15" s="23">
        <v>42157</v>
      </c>
      <c r="E15" s="24">
        <v>44692000</v>
      </c>
      <c r="F15" s="25" t="s">
        <v>28</v>
      </c>
      <c r="G15" s="26" t="s">
        <v>37</v>
      </c>
    </row>
    <row r="16" spans="1:7" x14ac:dyDescent="0.25">
      <c r="A16" s="22">
        <v>14</v>
      </c>
      <c r="B16" s="23" t="s">
        <v>27</v>
      </c>
      <c r="C16" s="23">
        <v>42087</v>
      </c>
      <c r="D16" s="23">
        <v>42262</v>
      </c>
      <c r="E16" s="24">
        <v>80000000</v>
      </c>
      <c r="F16" s="25" t="s">
        <v>28</v>
      </c>
      <c r="G16" s="26" t="s">
        <v>38</v>
      </c>
    </row>
    <row r="17" spans="1:7" x14ac:dyDescent="0.25">
      <c r="A17" s="22">
        <v>15</v>
      </c>
      <c r="B17" s="23" t="s">
        <v>27</v>
      </c>
      <c r="C17" s="23">
        <v>42094</v>
      </c>
      <c r="D17" s="23">
        <v>43921</v>
      </c>
      <c r="E17" s="24">
        <v>300000000</v>
      </c>
      <c r="F17" s="25" t="s">
        <v>39</v>
      </c>
      <c r="G17" s="24" t="s">
        <v>40</v>
      </c>
    </row>
    <row r="18" spans="1:7" x14ac:dyDescent="0.25">
      <c r="A18" s="22">
        <v>16</v>
      </c>
      <c r="B18" s="23" t="s">
        <v>27</v>
      </c>
      <c r="C18" s="23">
        <v>42111</v>
      </c>
      <c r="D18" s="23">
        <v>42181</v>
      </c>
      <c r="E18" s="24">
        <v>21798000</v>
      </c>
      <c r="F18" s="25" t="s">
        <v>28</v>
      </c>
      <c r="G18" s="26" t="s">
        <v>41</v>
      </c>
    </row>
    <row r="19" spans="1:7" x14ac:dyDescent="0.25">
      <c r="A19" s="22">
        <v>17</v>
      </c>
      <c r="B19" s="27" t="s">
        <v>27</v>
      </c>
      <c r="C19" s="27">
        <v>42132</v>
      </c>
      <c r="D19" s="27">
        <v>42223</v>
      </c>
      <c r="E19" s="28">
        <v>24635000</v>
      </c>
      <c r="F19" s="29" t="s">
        <v>28</v>
      </c>
      <c r="G19" s="30" t="s">
        <v>42</v>
      </c>
    </row>
    <row r="20" spans="1:7" x14ac:dyDescent="0.25">
      <c r="A20" s="22">
        <v>18</v>
      </c>
      <c r="B20" s="23" t="s">
        <v>27</v>
      </c>
      <c r="C20" s="23">
        <v>42132</v>
      </c>
      <c r="D20" s="23">
        <v>42311</v>
      </c>
      <c r="E20" s="24">
        <v>20000000</v>
      </c>
      <c r="F20" s="25" t="s">
        <v>28</v>
      </c>
      <c r="G20" s="26" t="s">
        <v>43</v>
      </c>
    </row>
    <row r="21" spans="1:7" x14ac:dyDescent="0.25">
      <c r="A21" s="22">
        <v>19</v>
      </c>
      <c r="B21" s="23" t="s">
        <v>27</v>
      </c>
      <c r="C21" s="23">
        <v>42138</v>
      </c>
      <c r="D21" s="23">
        <v>42317</v>
      </c>
      <c r="E21" s="24">
        <v>86734000</v>
      </c>
      <c r="F21" s="25" t="s">
        <v>28</v>
      </c>
      <c r="G21" s="26" t="s">
        <v>44</v>
      </c>
    </row>
    <row r="22" spans="1:7" x14ac:dyDescent="0.25">
      <c r="A22" s="22">
        <v>20</v>
      </c>
      <c r="B22" s="23" t="s">
        <v>27</v>
      </c>
      <c r="C22" s="23">
        <v>42139</v>
      </c>
      <c r="D22" s="23">
        <v>43966</v>
      </c>
      <c r="E22" s="24">
        <v>200000000</v>
      </c>
      <c r="F22" s="25" t="s">
        <v>39</v>
      </c>
      <c r="G22" s="24" t="s">
        <v>45</v>
      </c>
    </row>
    <row r="23" spans="1:7" x14ac:dyDescent="0.25">
      <c r="A23" s="22">
        <v>21</v>
      </c>
      <c r="B23" s="23" t="s">
        <v>27</v>
      </c>
      <c r="C23" s="23">
        <v>42151</v>
      </c>
      <c r="D23" s="23">
        <v>42327</v>
      </c>
      <c r="E23" s="24">
        <v>10400000</v>
      </c>
      <c r="F23" s="25" t="s">
        <v>28</v>
      </c>
      <c r="G23" s="26" t="s">
        <v>46</v>
      </c>
    </row>
    <row r="24" spans="1:7" x14ac:dyDescent="0.25">
      <c r="A24" s="22">
        <v>22</v>
      </c>
      <c r="B24" s="23" t="s">
        <v>27</v>
      </c>
      <c r="C24" s="23">
        <v>42158</v>
      </c>
      <c r="D24" s="23">
        <v>42262</v>
      </c>
      <c r="E24" s="24">
        <v>70000000</v>
      </c>
      <c r="F24" s="25" t="s">
        <v>28</v>
      </c>
      <c r="G24" s="26" t="s">
        <v>47</v>
      </c>
    </row>
    <row r="25" spans="1:7" x14ac:dyDescent="0.25">
      <c r="A25" s="22">
        <v>23</v>
      </c>
      <c r="B25" s="23" t="s">
        <v>27</v>
      </c>
      <c r="C25" s="23">
        <v>42172</v>
      </c>
      <c r="D25" s="23">
        <v>42262</v>
      </c>
      <c r="E25" s="24">
        <v>22600000</v>
      </c>
      <c r="F25" s="25" t="s">
        <v>28</v>
      </c>
      <c r="G25" s="26" t="s">
        <v>48</v>
      </c>
    </row>
    <row r="26" spans="1:7" x14ac:dyDescent="0.25">
      <c r="A26" s="22">
        <v>24</v>
      </c>
      <c r="B26" s="23" t="s">
        <v>27</v>
      </c>
      <c r="C26" s="23">
        <v>42185</v>
      </c>
      <c r="D26" s="23">
        <v>42374</v>
      </c>
      <c r="E26" s="24">
        <v>160000000</v>
      </c>
      <c r="F26" s="25" t="s">
        <v>28</v>
      </c>
      <c r="G26" s="26" t="s">
        <v>49</v>
      </c>
    </row>
    <row r="27" spans="1:7" x14ac:dyDescent="0.25">
      <c r="A27" s="22">
        <v>25</v>
      </c>
      <c r="B27" s="23" t="s">
        <v>27</v>
      </c>
      <c r="C27" s="23">
        <v>42192</v>
      </c>
      <c r="D27" s="23">
        <v>42262</v>
      </c>
      <c r="E27" s="24">
        <v>66644000</v>
      </c>
      <c r="F27" s="25" t="s">
        <v>28</v>
      </c>
      <c r="G27" s="26" t="s">
        <v>30</v>
      </c>
    </row>
    <row r="28" spans="1:7" x14ac:dyDescent="0.25">
      <c r="A28" s="22">
        <v>26</v>
      </c>
      <c r="B28" s="23" t="s">
        <v>27</v>
      </c>
      <c r="C28" s="23">
        <v>42200</v>
      </c>
      <c r="D28" s="23">
        <v>44027</v>
      </c>
      <c r="E28" s="24">
        <v>300000000</v>
      </c>
      <c r="F28" s="25" t="s">
        <v>39</v>
      </c>
      <c r="G28" s="24" t="s">
        <v>45</v>
      </c>
    </row>
    <row r="29" spans="1:7" x14ac:dyDescent="0.25">
      <c r="A29" s="22">
        <v>27</v>
      </c>
      <c r="B29" s="23" t="s">
        <v>27</v>
      </c>
      <c r="C29" s="23">
        <v>42223</v>
      </c>
      <c r="D29" s="23">
        <v>42317</v>
      </c>
      <c r="E29" s="24">
        <v>30000000</v>
      </c>
      <c r="F29" s="25" t="s">
        <v>28</v>
      </c>
      <c r="G29" s="26" t="s">
        <v>50</v>
      </c>
    </row>
    <row r="30" spans="1:7" x14ac:dyDescent="0.25">
      <c r="A30" s="22">
        <v>28</v>
      </c>
      <c r="B30" s="31" t="s">
        <v>27</v>
      </c>
      <c r="C30" s="23">
        <v>42234</v>
      </c>
      <c r="D30" s="23">
        <v>42317</v>
      </c>
      <c r="E30" s="24">
        <v>15000000</v>
      </c>
      <c r="F30" s="25" t="s">
        <v>28</v>
      </c>
      <c r="G30" s="25" t="s">
        <v>46</v>
      </c>
    </row>
    <row r="31" spans="1:7" x14ac:dyDescent="0.25">
      <c r="A31" s="22">
        <v>29</v>
      </c>
      <c r="B31" s="23" t="s">
        <v>27</v>
      </c>
      <c r="C31" s="23">
        <v>42263</v>
      </c>
      <c r="D31" s="23">
        <v>42353</v>
      </c>
      <c r="E31" s="24">
        <v>150000000</v>
      </c>
      <c r="F31" s="25" t="s">
        <v>28</v>
      </c>
      <c r="G31" s="25" t="s">
        <v>51</v>
      </c>
    </row>
    <row r="32" spans="1:7" x14ac:dyDescent="0.25">
      <c r="A32" s="22">
        <v>30</v>
      </c>
      <c r="B32" s="23" t="s">
        <v>27</v>
      </c>
      <c r="C32" s="23">
        <v>42304</v>
      </c>
      <c r="D32" s="23">
        <v>42418</v>
      </c>
      <c r="E32" s="24">
        <v>21000000</v>
      </c>
      <c r="F32" s="25" t="s">
        <v>28</v>
      </c>
      <c r="G32" s="25" t="s">
        <v>52</v>
      </c>
    </row>
    <row r="33" spans="1:7" x14ac:dyDescent="0.25">
      <c r="A33" s="22">
        <v>31</v>
      </c>
      <c r="B33" s="23" t="s">
        <v>27</v>
      </c>
      <c r="C33" s="23">
        <v>42321</v>
      </c>
      <c r="D33" s="23">
        <v>42500</v>
      </c>
      <c r="E33" s="24">
        <v>200000000</v>
      </c>
      <c r="F33" s="25" t="s">
        <v>28</v>
      </c>
      <c r="G33" s="25" t="s">
        <v>53</v>
      </c>
    </row>
    <row r="34" spans="1:7" x14ac:dyDescent="0.25">
      <c r="A34" s="22">
        <v>32</v>
      </c>
      <c r="B34" s="23" t="s">
        <v>27</v>
      </c>
      <c r="C34" s="23">
        <v>42328</v>
      </c>
      <c r="D34" s="23">
        <v>42418</v>
      </c>
      <c r="E34" s="24">
        <v>74000000</v>
      </c>
      <c r="F34" s="25" t="s">
        <v>28</v>
      </c>
      <c r="G34" s="25" t="s">
        <v>53</v>
      </c>
    </row>
    <row r="35" spans="1:7" x14ac:dyDescent="0.25">
      <c r="A35" s="22">
        <v>33</v>
      </c>
      <c r="B35" s="23" t="s">
        <v>27</v>
      </c>
      <c r="C35" s="23">
        <v>42354</v>
      </c>
      <c r="D35" s="23">
        <v>42445</v>
      </c>
      <c r="E35" s="24">
        <v>150000000</v>
      </c>
      <c r="F35" s="25" t="s">
        <v>28</v>
      </c>
      <c r="G35" s="25" t="s">
        <v>54</v>
      </c>
    </row>
    <row r="36" spans="1:7" x14ac:dyDescent="0.25">
      <c r="A36" s="22">
        <v>34</v>
      </c>
      <c r="B36" s="23" t="s">
        <v>27</v>
      </c>
      <c r="C36" s="23">
        <v>42375</v>
      </c>
      <c r="D36" s="23">
        <v>42445</v>
      </c>
      <c r="E36" s="24">
        <v>88500000</v>
      </c>
      <c r="F36" s="25" t="s">
        <v>28</v>
      </c>
      <c r="G36" s="25">
        <v>11</v>
      </c>
    </row>
    <row r="37" spans="1:7" x14ac:dyDescent="0.25">
      <c r="A37" s="22">
        <v>35</v>
      </c>
      <c r="B37" s="23" t="s">
        <v>55</v>
      </c>
      <c r="C37" s="23">
        <v>42417</v>
      </c>
      <c r="D37" s="23">
        <v>46070</v>
      </c>
      <c r="E37" s="24">
        <v>350000000</v>
      </c>
      <c r="F37" s="25" t="s">
        <v>8</v>
      </c>
      <c r="G37" s="24" t="s">
        <v>56</v>
      </c>
    </row>
    <row r="38" spans="1:7" x14ac:dyDescent="0.25">
      <c r="A38" s="22">
        <v>36</v>
      </c>
      <c r="B38" s="23" t="s">
        <v>27</v>
      </c>
      <c r="C38" s="23">
        <v>42419</v>
      </c>
      <c r="D38" s="23">
        <v>42500</v>
      </c>
      <c r="E38" s="24">
        <v>140000000</v>
      </c>
      <c r="F38" s="25" t="s">
        <v>28</v>
      </c>
      <c r="G38" s="25" t="s">
        <v>57</v>
      </c>
    </row>
    <row r="39" spans="1:7" x14ac:dyDescent="0.25">
      <c r="A39" s="48">
        <v>37</v>
      </c>
      <c r="B39" s="23" t="s">
        <v>27</v>
      </c>
      <c r="C39" s="23">
        <v>42454</v>
      </c>
      <c r="D39" s="23">
        <v>42544</v>
      </c>
      <c r="E39" s="24">
        <v>240113800</v>
      </c>
      <c r="F39" s="25" t="s">
        <v>28</v>
      </c>
      <c r="G39" s="50">
        <v>10.6</v>
      </c>
    </row>
    <row r="40" spans="1:7" x14ac:dyDescent="0.25">
      <c r="A40" s="48">
        <v>38</v>
      </c>
      <c r="B40" s="23" t="s">
        <v>27</v>
      </c>
      <c r="C40" s="23">
        <v>42481</v>
      </c>
      <c r="D40" s="23">
        <v>43210</v>
      </c>
      <c r="E40" s="24">
        <v>10000000</v>
      </c>
      <c r="F40" s="25" t="s">
        <v>28</v>
      </c>
      <c r="G40" s="25" t="s">
        <v>97</v>
      </c>
    </row>
    <row r="41" spans="1:7" x14ac:dyDescent="0.25">
      <c r="A41" s="48">
        <v>39</v>
      </c>
      <c r="B41" s="23" t="s">
        <v>27</v>
      </c>
      <c r="C41" s="23">
        <v>42495</v>
      </c>
      <c r="D41" s="23">
        <v>42674</v>
      </c>
      <c r="E41" s="24">
        <v>35000000</v>
      </c>
      <c r="F41" s="25" t="s">
        <v>28</v>
      </c>
      <c r="G41" s="50">
        <v>9.7899999999999991</v>
      </c>
    </row>
    <row r="42" spans="1:7" x14ac:dyDescent="0.25">
      <c r="A42" s="48">
        <v>40</v>
      </c>
      <c r="B42" s="23" t="s">
        <v>27</v>
      </c>
      <c r="C42" s="23">
        <v>42503</v>
      </c>
      <c r="D42" s="23">
        <v>42682</v>
      </c>
      <c r="E42" s="24">
        <v>300000000</v>
      </c>
      <c r="F42" s="25" t="s">
        <v>28</v>
      </c>
      <c r="G42" s="25">
        <v>10.23</v>
      </c>
    </row>
    <row r="43" spans="1:7" x14ac:dyDescent="0.25">
      <c r="A43" s="48">
        <v>41</v>
      </c>
      <c r="B43" s="23" t="s">
        <v>27</v>
      </c>
      <c r="C43" s="23">
        <v>42544</v>
      </c>
      <c r="D43" s="23">
        <v>42654</v>
      </c>
      <c r="E43" s="24">
        <v>170000000</v>
      </c>
      <c r="F43" s="25" t="s">
        <v>28</v>
      </c>
      <c r="G43" s="50">
        <v>10.3</v>
      </c>
    </row>
    <row r="44" spans="1:7" x14ac:dyDescent="0.25">
      <c r="A44" s="48">
        <v>42</v>
      </c>
      <c r="B44" s="23" t="s">
        <v>27</v>
      </c>
      <c r="C44" s="23">
        <v>42552</v>
      </c>
      <c r="D44" s="23">
        <v>42654</v>
      </c>
      <c r="E44" s="24">
        <v>40000000</v>
      </c>
      <c r="F44" s="25" t="s">
        <v>28</v>
      </c>
      <c r="G44" s="50">
        <v>10.5</v>
      </c>
    </row>
    <row r="45" spans="1:7" x14ac:dyDescent="0.25">
      <c r="A45" s="48">
        <v>43</v>
      </c>
      <c r="B45" s="23" t="s">
        <v>27</v>
      </c>
      <c r="C45" s="23">
        <v>42606</v>
      </c>
      <c r="D45" s="23">
        <v>42704</v>
      </c>
      <c r="E45" s="24">
        <v>100000000</v>
      </c>
      <c r="F45" s="25" t="s">
        <v>28</v>
      </c>
      <c r="G45" s="50">
        <v>10.1</v>
      </c>
    </row>
    <row r="46" spans="1:7" x14ac:dyDescent="0.25">
      <c r="A46" s="48">
        <v>44</v>
      </c>
      <c r="B46" s="23" t="s">
        <v>27</v>
      </c>
      <c r="C46" s="23">
        <v>42614</v>
      </c>
      <c r="D46" s="23">
        <v>42704</v>
      </c>
      <c r="E46" s="24">
        <v>30000000</v>
      </c>
      <c r="F46" s="25" t="s">
        <v>28</v>
      </c>
      <c r="G46" s="25">
        <v>10.35</v>
      </c>
    </row>
    <row r="47" spans="1:7" x14ac:dyDescent="0.25">
      <c r="A47" s="48">
        <v>45</v>
      </c>
      <c r="B47" s="23" t="s">
        <v>27</v>
      </c>
      <c r="C47" s="51">
        <v>42654</v>
      </c>
      <c r="D47" s="51">
        <v>42746</v>
      </c>
      <c r="E47" s="24">
        <v>180000000</v>
      </c>
      <c r="F47" s="25" t="s">
        <v>28</v>
      </c>
      <c r="G47" s="50">
        <v>10.1</v>
      </c>
    </row>
    <row r="48" spans="1:7" x14ac:dyDescent="0.25">
      <c r="A48" s="48">
        <v>46</v>
      </c>
      <c r="B48" s="23" t="s">
        <v>27</v>
      </c>
      <c r="C48" s="51">
        <v>42675</v>
      </c>
      <c r="D48" s="51">
        <v>44502</v>
      </c>
      <c r="E48" s="24">
        <v>500000000</v>
      </c>
      <c r="F48" s="25" t="s">
        <v>8</v>
      </c>
      <c r="G48" s="52">
        <v>5.1360000000000001</v>
      </c>
    </row>
    <row r="49" spans="1:7" x14ac:dyDescent="0.25">
      <c r="A49" s="48">
        <v>47</v>
      </c>
      <c r="B49" s="23" t="s">
        <v>27</v>
      </c>
      <c r="C49" s="51">
        <v>42682</v>
      </c>
      <c r="D49" s="51">
        <v>42780</v>
      </c>
      <c r="E49" s="24">
        <v>200000000</v>
      </c>
      <c r="F49" s="25" t="s">
        <v>28</v>
      </c>
      <c r="G49" s="45" t="s">
        <v>98</v>
      </c>
    </row>
    <row r="50" spans="1:7" x14ac:dyDescent="0.25">
      <c r="A50" s="48">
        <v>48</v>
      </c>
      <c r="B50" s="23" t="s">
        <v>27</v>
      </c>
      <c r="C50" s="51">
        <v>42704</v>
      </c>
      <c r="D50" s="51">
        <v>42801</v>
      </c>
      <c r="E50" s="24">
        <v>160000000</v>
      </c>
      <c r="F50" s="25" t="s">
        <v>28</v>
      </c>
      <c r="G50" s="45" t="s">
        <v>99</v>
      </c>
    </row>
    <row r="51" spans="1:7" x14ac:dyDescent="0.25">
      <c r="A51" s="48">
        <v>49</v>
      </c>
      <c r="B51" s="23" t="s">
        <v>27</v>
      </c>
      <c r="C51" s="51">
        <v>42717</v>
      </c>
      <c r="D51" s="51">
        <v>42801</v>
      </c>
      <c r="E51" s="24">
        <v>30000000</v>
      </c>
      <c r="F51" s="25" t="s">
        <v>28</v>
      </c>
      <c r="G51" s="45">
        <v>10.45</v>
      </c>
    </row>
    <row r="52" spans="1:7" x14ac:dyDescent="0.25">
      <c r="A52" s="48">
        <v>50</v>
      </c>
      <c r="B52" s="23" t="s">
        <v>27</v>
      </c>
      <c r="C52" s="51">
        <v>42746</v>
      </c>
      <c r="D52" s="51">
        <v>42837</v>
      </c>
      <c r="E52" s="24">
        <v>80000000</v>
      </c>
      <c r="F52" s="25" t="s">
        <v>28</v>
      </c>
      <c r="G52" s="53">
        <v>10.45</v>
      </c>
    </row>
  </sheetData>
  <sortState ref="A3:G52">
    <sortCondition ref="C2"/>
  </sortState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31" sqref="A23:F31"/>
    </sheetView>
  </sheetViews>
  <sheetFormatPr defaultRowHeight="15" x14ac:dyDescent="0.25"/>
  <cols>
    <col min="1" max="6" width="17" customWidth="1"/>
  </cols>
  <sheetData>
    <row r="1" spans="1:6" ht="15.75" thickBot="1" x14ac:dyDescent="0.3">
      <c r="A1" s="213" t="s">
        <v>58</v>
      </c>
      <c r="B1" s="213"/>
      <c r="C1" s="213"/>
      <c r="D1" s="213"/>
      <c r="E1" s="213"/>
      <c r="F1" s="213"/>
    </row>
    <row r="2" spans="1:6" ht="30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13" t="s">
        <v>6</v>
      </c>
    </row>
    <row r="3" spans="1:6" x14ac:dyDescent="0.25">
      <c r="A3" s="4">
        <v>1</v>
      </c>
      <c r="B3" s="32" t="s">
        <v>59</v>
      </c>
      <c r="C3" s="33" t="s">
        <v>60</v>
      </c>
      <c r="D3" s="34">
        <v>500000000</v>
      </c>
      <c r="E3" s="35" t="s">
        <v>8</v>
      </c>
      <c r="F3" s="36">
        <v>3.95E-2</v>
      </c>
    </row>
    <row r="4" spans="1:6" ht="25.5" x14ac:dyDescent="0.25">
      <c r="A4" s="4">
        <v>2</v>
      </c>
      <c r="B4" s="37" t="s">
        <v>61</v>
      </c>
      <c r="C4" s="38" t="s">
        <v>62</v>
      </c>
      <c r="D4" s="34">
        <v>100000000</v>
      </c>
      <c r="E4" s="35" t="s">
        <v>28</v>
      </c>
      <c r="F4" s="39">
        <v>0.10100000000000001</v>
      </c>
    </row>
    <row r="5" spans="1:6" x14ac:dyDescent="0.25">
      <c r="A5" s="4">
        <v>6</v>
      </c>
      <c r="B5" s="40" t="s">
        <v>63</v>
      </c>
      <c r="C5" s="33" t="s">
        <v>64</v>
      </c>
      <c r="D5" s="34">
        <v>500000000</v>
      </c>
      <c r="E5" s="35" t="s">
        <v>8</v>
      </c>
      <c r="F5" s="41">
        <v>5.3760000000000002E-2</v>
      </c>
    </row>
    <row r="6" spans="1:6" x14ac:dyDescent="0.25">
      <c r="A6" s="4">
        <v>7</v>
      </c>
      <c r="B6" s="40" t="s">
        <v>65</v>
      </c>
      <c r="C6" s="33" t="s">
        <v>66</v>
      </c>
      <c r="D6" s="34">
        <v>800000000</v>
      </c>
      <c r="E6" s="35" t="s">
        <v>39</v>
      </c>
      <c r="F6" s="42">
        <v>0.06</v>
      </c>
    </row>
    <row r="7" spans="1:6" x14ac:dyDescent="0.25">
      <c r="A7" s="4">
        <v>8</v>
      </c>
      <c r="B7" s="33" t="s">
        <v>67</v>
      </c>
      <c r="C7" s="33" t="s">
        <v>68</v>
      </c>
      <c r="D7" s="34">
        <v>139000000</v>
      </c>
      <c r="E7" s="35" t="s">
        <v>28</v>
      </c>
      <c r="F7" s="43">
        <v>9.7500000000000003E-2</v>
      </c>
    </row>
    <row r="8" spans="1:6" x14ac:dyDescent="0.25">
      <c r="A8" s="4">
        <v>9</v>
      </c>
      <c r="B8" s="33" t="s">
        <v>69</v>
      </c>
      <c r="C8" s="33" t="s">
        <v>70</v>
      </c>
      <c r="D8" s="34">
        <v>60000000</v>
      </c>
      <c r="E8" s="35" t="s">
        <v>28</v>
      </c>
      <c r="F8" s="43">
        <v>8.7999999999999995E-2</v>
      </c>
    </row>
    <row r="9" spans="1:6" x14ac:dyDescent="0.25">
      <c r="A9" s="4">
        <v>10</v>
      </c>
      <c r="B9" s="33" t="s">
        <v>71</v>
      </c>
      <c r="C9" s="33" t="s">
        <v>72</v>
      </c>
      <c r="D9" s="34">
        <v>60000000</v>
      </c>
      <c r="E9" s="35" t="s">
        <v>28</v>
      </c>
      <c r="F9" s="43">
        <v>8.7499999999999994E-2</v>
      </c>
    </row>
    <row r="10" spans="1:6" x14ac:dyDescent="0.25">
      <c r="A10" s="4">
        <v>11</v>
      </c>
      <c r="B10" s="33" t="s">
        <v>73</v>
      </c>
      <c r="C10" s="33" t="s">
        <v>74</v>
      </c>
      <c r="D10" s="34">
        <v>150000000</v>
      </c>
      <c r="E10" s="35" t="s">
        <v>39</v>
      </c>
      <c r="F10" s="43">
        <v>5.8999999999999997E-2</v>
      </c>
    </row>
    <row r="11" spans="1:6" x14ac:dyDescent="0.25">
      <c r="A11" s="4">
        <v>12</v>
      </c>
      <c r="B11" s="33" t="s">
        <v>75</v>
      </c>
      <c r="C11" s="33" t="s">
        <v>70</v>
      </c>
      <c r="D11" s="34">
        <v>250000000</v>
      </c>
      <c r="E11" s="35" t="s">
        <v>28</v>
      </c>
      <c r="F11" s="43">
        <v>9.5000000000000001E-2</v>
      </c>
    </row>
    <row r="12" spans="1:6" x14ac:dyDescent="0.25">
      <c r="A12" s="4">
        <v>13</v>
      </c>
      <c r="B12" s="33" t="s">
        <v>68</v>
      </c>
      <c r="C12" s="33" t="s">
        <v>76</v>
      </c>
      <c r="D12" s="34">
        <v>80000000</v>
      </c>
      <c r="E12" s="35" t="s">
        <v>28</v>
      </c>
      <c r="F12" s="43">
        <v>9.6799999999999997E-2</v>
      </c>
    </row>
    <row r="13" spans="1:6" x14ac:dyDescent="0.25">
      <c r="A13" s="4">
        <v>14</v>
      </c>
      <c r="B13" s="33" t="s">
        <v>77</v>
      </c>
      <c r="C13" s="33" t="s">
        <v>78</v>
      </c>
      <c r="D13" s="34">
        <v>210000000</v>
      </c>
      <c r="E13" s="35" t="s">
        <v>39</v>
      </c>
      <c r="F13" s="43">
        <v>5.7500000000000002E-2</v>
      </c>
    </row>
    <row r="14" spans="1:6" x14ac:dyDescent="0.25">
      <c r="A14" s="4">
        <v>15</v>
      </c>
      <c r="B14" s="33" t="s">
        <v>70</v>
      </c>
      <c r="C14" s="33" t="s">
        <v>79</v>
      </c>
      <c r="D14" s="33" t="s">
        <v>80</v>
      </c>
      <c r="E14" s="35" t="s">
        <v>28</v>
      </c>
      <c r="F14" s="43">
        <v>0.106</v>
      </c>
    </row>
    <row r="15" spans="1:6" x14ac:dyDescent="0.25">
      <c r="A15" s="4">
        <v>16</v>
      </c>
      <c r="B15" s="33" t="s">
        <v>81</v>
      </c>
      <c r="C15" s="33" t="s">
        <v>82</v>
      </c>
      <c r="D15" s="33" t="s">
        <v>83</v>
      </c>
      <c r="E15" s="35" t="s">
        <v>28</v>
      </c>
      <c r="F15" s="43">
        <v>0.10299999999999999</v>
      </c>
    </row>
    <row r="16" spans="1:6" x14ac:dyDescent="0.25">
      <c r="A16" s="4">
        <v>17</v>
      </c>
      <c r="B16" s="33" t="s">
        <v>84</v>
      </c>
      <c r="C16" s="33" t="s">
        <v>85</v>
      </c>
      <c r="D16" s="33" t="s">
        <v>86</v>
      </c>
      <c r="E16" s="35" t="s">
        <v>28</v>
      </c>
      <c r="F16" s="43">
        <v>0.10680000000000001</v>
      </c>
    </row>
    <row r="17" spans="1:6" x14ac:dyDescent="0.25">
      <c r="A17" s="4">
        <v>18</v>
      </c>
      <c r="B17" s="33" t="s">
        <v>72</v>
      </c>
      <c r="C17" s="33" t="s">
        <v>87</v>
      </c>
      <c r="D17" s="33" t="s">
        <v>80</v>
      </c>
      <c r="E17" s="35" t="s">
        <v>28</v>
      </c>
      <c r="F17" s="43">
        <v>0.1061</v>
      </c>
    </row>
    <row r="18" spans="1:6" x14ac:dyDescent="0.25">
      <c r="A18" s="16">
        <v>19</v>
      </c>
      <c r="B18" s="33" t="s">
        <v>76</v>
      </c>
      <c r="C18" s="33" t="s">
        <v>88</v>
      </c>
      <c r="D18" s="33" t="s">
        <v>83</v>
      </c>
      <c r="E18" s="35" t="s">
        <v>28</v>
      </c>
      <c r="F18" s="43">
        <v>0.11070000000000001</v>
      </c>
    </row>
    <row r="19" spans="1:6" x14ac:dyDescent="0.25">
      <c r="A19" s="4">
        <v>20</v>
      </c>
      <c r="B19" s="44" t="s">
        <v>79</v>
      </c>
      <c r="C19" s="44" t="s">
        <v>89</v>
      </c>
      <c r="D19" s="44" t="s">
        <v>90</v>
      </c>
      <c r="E19" s="45" t="s">
        <v>28</v>
      </c>
      <c r="F19" s="46">
        <v>0.11210000000000001</v>
      </c>
    </row>
    <row r="20" spans="1:6" x14ac:dyDescent="0.25">
      <c r="A20" s="4">
        <v>21</v>
      </c>
      <c r="B20" s="44" t="s">
        <v>85</v>
      </c>
      <c r="C20" s="44" t="s">
        <v>91</v>
      </c>
      <c r="D20" s="44" t="s">
        <v>86</v>
      </c>
      <c r="E20" s="45" t="s">
        <v>28</v>
      </c>
      <c r="F20" s="46">
        <v>0.1164</v>
      </c>
    </row>
    <row r="21" spans="1:6" x14ac:dyDescent="0.25">
      <c r="A21" s="4">
        <v>22</v>
      </c>
      <c r="B21" s="44" t="s">
        <v>87</v>
      </c>
      <c r="C21" s="44" t="s">
        <v>92</v>
      </c>
      <c r="D21" s="44" t="s">
        <v>83</v>
      </c>
      <c r="E21" s="45" t="s">
        <v>28</v>
      </c>
      <c r="F21" s="46">
        <v>0.1143</v>
      </c>
    </row>
    <row r="22" spans="1:6" x14ac:dyDescent="0.25">
      <c r="A22" s="4">
        <v>23</v>
      </c>
      <c r="B22" s="44" t="s">
        <v>88</v>
      </c>
      <c r="C22" s="44" t="s">
        <v>93</v>
      </c>
      <c r="D22" s="44" t="s">
        <v>83</v>
      </c>
      <c r="E22" s="45" t="s">
        <v>28</v>
      </c>
      <c r="F22" s="46">
        <v>0.111</v>
      </c>
    </row>
    <row r="23" spans="1:6" x14ac:dyDescent="0.25">
      <c r="A23" s="4">
        <v>24</v>
      </c>
      <c r="B23" s="54" t="s">
        <v>101</v>
      </c>
      <c r="C23" s="55">
        <v>42650</v>
      </c>
      <c r="D23" s="34">
        <v>70000000</v>
      </c>
      <c r="E23" s="56" t="s">
        <v>28</v>
      </c>
      <c r="F23" s="57">
        <v>0.108</v>
      </c>
    </row>
    <row r="24" spans="1:6" x14ac:dyDescent="0.25">
      <c r="A24" s="4">
        <v>25</v>
      </c>
      <c r="B24" s="58" t="s">
        <v>89</v>
      </c>
      <c r="C24" s="58">
        <v>42692</v>
      </c>
      <c r="D24" s="34">
        <v>150000000</v>
      </c>
      <c r="E24" s="56" t="s">
        <v>28</v>
      </c>
      <c r="F24" s="59">
        <v>0.105</v>
      </c>
    </row>
    <row r="25" spans="1:6" x14ac:dyDescent="0.25">
      <c r="A25" s="4">
        <v>26</v>
      </c>
      <c r="B25" s="44" t="s">
        <v>91</v>
      </c>
      <c r="C25" s="60">
        <v>42717</v>
      </c>
      <c r="D25" s="34">
        <v>125000000</v>
      </c>
      <c r="E25" s="56" t="s">
        <v>28</v>
      </c>
      <c r="F25" s="46">
        <v>0.10349999999999999</v>
      </c>
    </row>
    <row r="26" spans="1:6" x14ac:dyDescent="0.25">
      <c r="A26" s="4">
        <v>27</v>
      </c>
      <c r="B26" s="44" t="s">
        <v>92</v>
      </c>
      <c r="C26" s="60">
        <v>42745</v>
      </c>
      <c r="D26" s="34">
        <v>100000000</v>
      </c>
      <c r="E26" s="56" t="s">
        <v>28</v>
      </c>
      <c r="F26" s="46">
        <v>0.10249999999999999</v>
      </c>
    </row>
    <row r="27" spans="1:6" x14ac:dyDescent="0.25">
      <c r="A27" s="4">
        <v>28</v>
      </c>
      <c r="B27" s="44" t="s">
        <v>102</v>
      </c>
      <c r="C27" s="60">
        <v>42814</v>
      </c>
      <c r="D27" s="34">
        <v>100000000</v>
      </c>
      <c r="E27" s="56" t="s">
        <v>28</v>
      </c>
      <c r="F27" s="46">
        <v>0.10249999999999999</v>
      </c>
    </row>
    <row r="28" spans="1:6" x14ac:dyDescent="0.25">
      <c r="A28" s="4">
        <v>29</v>
      </c>
      <c r="B28" s="44" t="s">
        <v>103</v>
      </c>
      <c r="C28" s="60">
        <v>42843</v>
      </c>
      <c r="D28" s="34">
        <v>70000000</v>
      </c>
      <c r="E28" s="56" t="s">
        <v>28</v>
      </c>
      <c r="F28" s="46">
        <v>0.10150000000000001</v>
      </c>
    </row>
    <row r="29" spans="1:6" x14ac:dyDescent="0.25">
      <c r="A29" s="4">
        <v>30</v>
      </c>
      <c r="B29" s="44" t="s">
        <v>104</v>
      </c>
      <c r="C29" s="60">
        <v>42867</v>
      </c>
      <c r="D29" s="34">
        <v>100000000</v>
      </c>
      <c r="E29" s="56" t="s">
        <v>28</v>
      </c>
      <c r="F29" s="46">
        <v>0.105</v>
      </c>
    </row>
    <row r="30" spans="1:6" x14ac:dyDescent="0.25">
      <c r="A30" s="4">
        <v>31</v>
      </c>
      <c r="B30" s="44" t="s">
        <v>105</v>
      </c>
      <c r="C30" s="60" t="s">
        <v>106</v>
      </c>
      <c r="D30" s="34">
        <v>70000000</v>
      </c>
      <c r="E30" s="56" t="s">
        <v>28</v>
      </c>
      <c r="F30" s="46">
        <v>0.105</v>
      </c>
    </row>
    <row r="31" spans="1:6" x14ac:dyDescent="0.25">
      <c r="A31" s="4">
        <v>32</v>
      </c>
      <c r="B31" s="56" t="s">
        <v>107</v>
      </c>
      <c r="C31" s="56" t="s">
        <v>108</v>
      </c>
      <c r="D31" s="61">
        <v>100000000</v>
      </c>
      <c r="E31" s="56" t="s">
        <v>28</v>
      </c>
      <c r="F31" s="59">
        <v>0.105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A2" sqref="A2:G2"/>
    </sheetView>
  </sheetViews>
  <sheetFormatPr defaultRowHeight="15" x14ac:dyDescent="0.25"/>
  <cols>
    <col min="1" max="1" width="4.28515625" bestFit="1" customWidth="1"/>
    <col min="2" max="2" width="36.85546875" bestFit="1" customWidth="1"/>
    <col min="3" max="4" width="10.140625" bestFit="1" customWidth="1"/>
    <col min="5" max="5" width="11.140625" bestFit="1" customWidth="1"/>
    <col min="6" max="6" width="6.28515625" bestFit="1" customWidth="1"/>
    <col min="7" max="7" width="5.85546875" bestFit="1" customWidth="1"/>
  </cols>
  <sheetData>
    <row r="1" spans="1:7" x14ac:dyDescent="0.25">
      <c r="A1" s="220" t="s">
        <v>22</v>
      </c>
      <c r="B1" s="220"/>
      <c r="C1" s="220"/>
      <c r="D1" s="220"/>
      <c r="E1" s="220"/>
      <c r="F1" s="220"/>
      <c r="G1" s="220"/>
    </row>
    <row r="2" spans="1:7" ht="30" x14ac:dyDescent="0.25">
      <c r="A2" s="21" t="s">
        <v>1</v>
      </c>
      <c r="B2" s="21" t="s">
        <v>23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</row>
    <row r="3" spans="1:7" x14ac:dyDescent="0.25">
      <c r="A3" s="47">
        <v>1</v>
      </c>
      <c r="B3" s="23"/>
      <c r="C3" s="23"/>
      <c r="D3" s="23"/>
      <c r="E3" s="24"/>
      <c r="F3" s="25"/>
      <c r="G3" s="26"/>
    </row>
    <row r="4" spans="1:7" x14ac:dyDescent="0.25">
      <c r="A4" s="47">
        <v>2</v>
      </c>
      <c r="B4" s="23"/>
      <c r="C4" s="23"/>
      <c r="D4" s="23"/>
      <c r="E4" s="24"/>
      <c r="F4" s="25"/>
      <c r="G4" s="24"/>
    </row>
    <row r="5" spans="1:7" x14ac:dyDescent="0.25">
      <c r="A5" s="47">
        <v>3</v>
      </c>
      <c r="B5" s="23"/>
      <c r="C5" s="23"/>
      <c r="D5" s="23"/>
      <c r="E5" s="24"/>
      <c r="F5" s="25"/>
      <c r="G5" s="26"/>
    </row>
    <row r="6" spans="1:7" x14ac:dyDescent="0.25">
      <c r="A6" s="47">
        <v>4</v>
      </c>
      <c r="B6" s="23"/>
      <c r="C6" s="23"/>
      <c r="D6" s="23"/>
      <c r="E6" s="24"/>
      <c r="F6" s="25"/>
      <c r="G6" s="24"/>
    </row>
    <row r="7" spans="1:7" x14ac:dyDescent="0.25">
      <c r="A7" s="47">
        <v>5</v>
      </c>
      <c r="B7" s="23"/>
      <c r="C7" s="23"/>
      <c r="D7" s="23"/>
      <c r="E7" s="24"/>
      <c r="F7" s="25"/>
      <c r="G7" s="26"/>
    </row>
    <row r="8" spans="1:7" x14ac:dyDescent="0.25">
      <c r="A8" s="47">
        <v>6</v>
      </c>
      <c r="B8" s="23"/>
      <c r="C8" s="23"/>
      <c r="D8" s="23"/>
      <c r="E8" s="24"/>
      <c r="F8" s="25"/>
      <c r="G8" s="26"/>
    </row>
    <row r="9" spans="1:7" x14ac:dyDescent="0.25">
      <c r="A9" s="47">
        <v>7</v>
      </c>
      <c r="B9" s="23"/>
      <c r="C9" s="23"/>
      <c r="D9" s="23"/>
      <c r="E9" s="24"/>
      <c r="F9" s="25"/>
      <c r="G9" s="26"/>
    </row>
    <row r="10" spans="1:7" x14ac:dyDescent="0.25">
      <c r="A10" s="47">
        <v>8</v>
      </c>
      <c r="B10" s="23"/>
      <c r="C10" s="23"/>
      <c r="D10" s="23"/>
      <c r="E10" s="24"/>
      <c r="F10" s="25"/>
      <c r="G10" s="26"/>
    </row>
    <row r="11" spans="1:7" x14ac:dyDescent="0.25">
      <c r="A11" s="47">
        <v>9</v>
      </c>
      <c r="B11" s="23"/>
      <c r="C11" s="23"/>
      <c r="D11" s="23"/>
      <c r="E11" s="24"/>
      <c r="F11" s="25"/>
      <c r="G11" s="26"/>
    </row>
    <row r="12" spans="1:7" x14ac:dyDescent="0.25">
      <c r="A12" s="47">
        <v>10</v>
      </c>
      <c r="B12" s="23"/>
      <c r="C12" s="23"/>
      <c r="D12" s="23"/>
      <c r="E12" s="24"/>
      <c r="F12" s="25"/>
      <c r="G12" s="26"/>
    </row>
    <row r="13" spans="1:7" x14ac:dyDescent="0.25">
      <c r="A13" s="47">
        <v>11</v>
      </c>
      <c r="B13" s="23"/>
      <c r="C13" s="23"/>
      <c r="D13" s="23"/>
      <c r="E13" s="24"/>
      <c r="F13" s="25"/>
      <c r="G13" s="26"/>
    </row>
    <row r="14" spans="1:7" x14ac:dyDescent="0.25">
      <c r="A14" s="47">
        <v>12</v>
      </c>
      <c r="B14" s="23"/>
      <c r="C14" s="23"/>
      <c r="D14" s="23"/>
      <c r="E14" s="24"/>
      <c r="F14" s="25"/>
      <c r="G14" s="26"/>
    </row>
    <row r="15" spans="1:7" x14ac:dyDescent="0.25">
      <c r="A15" s="47">
        <v>13</v>
      </c>
      <c r="B15" s="23"/>
      <c r="C15" s="23"/>
      <c r="D15" s="23"/>
      <c r="E15" s="24"/>
      <c r="F15" s="25"/>
      <c r="G15" s="26"/>
    </row>
    <row r="16" spans="1:7" x14ac:dyDescent="0.25">
      <c r="A16" s="47">
        <v>14</v>
      </c>
      <c r="B16" s="23"/>
      <c r="C16" s="23"/>
      <c r="D16" s="23"/>
      <c r="E16" s="24"/>
      <c r="F16" s="25"/>
      <c r="G16" s="26"/>
    </row>
    <row r="17" spans="1:7" x14ac:dyDescent="0.25">
      <c r="A17" s="47">
        <v>15</v>
      </c>
      <c r="B17" s="23"/>
      <c r="C17" s="23"/>
      <c r="D17" s="23"/>
      <c r="E17" s="24"/>
      <c r="F17" s="25"/>
      <c r="G17" s="24"/>
    </row>
    <row r="18" spans="1:7" x14ac:dyDescent="0.25">
      <c r="A18" s="47">
        <v>16</v>
      </c>
      <c r="B18" s="23"/>
      <c r="C18" s="23"/>
      <c r="D18" s="23"/>
      <c r="E18" s="24"/>
      <c r="F18" s="25"/>
      <c r="G18" s="26"/>
    </row>
    <row r="19" spans="1:7" x14ac:dyDescent="0.25">
      <c r="A19" s="47">
        <v>17</v>
      </c>
      <c r="B19" s="27"/>
      <c r="C19" s="27"/>
      <c r="D19" s="27"/>
      <c r="E19" s="28"/>
      <c r="F19" s="29"/>
      <c r="G19" s="30"/>
    </row>
    <row r="20" spans="1:7" x14ac:dyDescent="0.25">
      <c r="A20" s="47">
        <v>18</v>
      </c>
      <c r="B20" s="23"/>
      <c r="C20" s="23"/>
      <c r="D20" s="23"/>
      <c r="E20" s="24"/>
      <c r="F20" s="25"/>
      <c r="G20" s="26"/>
    </row>
    <row r="21" spans="1:7" x14ac:dyDescent="0.25">
      <c r="A21" s="47">
        <v>19</v>
      </c>
      <c r="B21" s="23"/>
      <c r="C21" s="23"/>
      <c r="D21" s="23"/>
      <c r="E21" s="24"/>
      <c r="F21" s="25"/>
      <c r="G21" s="26"/>
    </row>
    <row r="22" spans="1:7" x14ac:dyDescent="0.25">
      <c r="A22" s="47">
        <v>20</v>
      </c>
      <c r="B22" s="23"/>
      <c r="C22" s="23"/>
      <c r="D22" s="23"/>
      <c r="E22" s="24"/>
      <c r="F22" s="25"/>
      <c r="G22" s="24"/>
    </row>
    <row r="23" spans="1:7" x14ac:dyDescent="0.25">
      <c r="A23" s="47">
        <v>21</v>
      </c>
      <c r="B23" s="23"/>
      <c r="C23" s="23"/>
      <c r="D23" s="23"/>
      <c r="E23" s="24"/>
      <c r="F23" s="25"/>
      <c r="G23" s="26"/>
    </row>
    <row r="24" spans="1:7" x14ac:dyDescent="0.25">
      <c r="A24" s="47">
        <v>22</v>
      </c>
      <c r="B24" s="23"/>
      <c r="C24" s="23"/>
      <c r="D24" s="23"/>
      <c r="E24" s="24"/>
      <c r="F24" s="25"/>
      <c r="G24" s="26"/>
    </row>
    <row r="25" spans="1:7" x14ac:dyDescent="0.25">
      <c r="A25" s="47">
        <v>23</v>
      </c>
      <c r="B25" s="23"/>
      <c r="C25" s="23"/>
      <c r="D25" s="23"/>
      <c r="E25" s="24"/>
      <c r="F25" s="25"/>
      <c r="G25" s="26"/>
    </row>
    <row r="26" spans="1:7" x14ac:dyDescent="0.25">
      <c r="A26" s="47">
        <v>24</v>
      </c>
      <c r="B26" s="23"/>
      <c r="C26" s="23"/>
      <c r="D26" s="23"/>
      <c r="E26" s="24"/>
      <c r="F26" s="25"/>
      <c r="G26" s="26"/>
    </row>
    <row r="27" spans="1:7" x14ac:dyDescent="0.25">
      <c r="A27" s="47">
        <v>25</v>
      </c>
      <c r="B27" s="23"/>
      <c r="C27" s="23"/>
      <c r="D27" s="23"/>
      <c r="E27" s="24"/>
      <c r="F27" s="25"/>
      <c r="G27" s="26"/>
    </row>
    <row r="28" spans="1:7" x14ac:dyDescent="0.25">
      <c r="A28" s="47">
        <v>26</v>
      </c>
      <c r="B28" s="23"/>
      <c r="C28" s="23"/>
      <c r="D28" s="23"/>
      <c r="E28" s="24"/>
      <c r="F28" s="25"/>
      <c r="G28" s="24"/>
    </row>
    <row r="29" spans="1:7" x14ac:dyDescent="0.25">
      <c r="A29" s="47">
        <v>27</v>
      </c>
      <c r="B29" s="23"/>
      <c r="C29" s="23"/>
      <c r="D29" s="23"/>
      <c r="E29" s="24"/>
      <c r="F29" s="25"/>
      <c r="G29" s="26"/>
    </row>
    <row r="30" spans="1:7" x14ac:dyDescent="0.25">
      <c r="A30" s="47">
        <v>28</v>
      </c>
      <c r="B30" s="31"/>
      <c r="C30" s="23"/>
      <c r="D30" s="23"/>
      <c r="E30" s="24"/>
      <c r="F30" s="25"/>
      <c r="G30" s="25"/>
    </row>
    <row r="31" spans="1:7" x14ac:dyDescent="0.25">
      <c r="A31" s="47">
        <v>29</v>
      </c>
      <c r="B31" s="23"/>
      <c r="C31" s="23"/>
      <c r="D31" s="23"/>
      <c r="E31" s="24"/>
      <c r="F31" s="25"/>
      <c r="G31" s="25"/>
    </row>
    <row r="32" spans="1:7" x14ac:dyDescent="0.25">
      <c r="A32" s="47">
        <v>30</v>
      </c>
      <c r="B32" s="23"/>
      <c r="C32" s="23"/>
      <c r="D32" s="23"/>
      <c r="E32" s="24"/>
      <c r="F32" s="25"/>
      <c r="G32" s="25"/>
    </row>
    <row r="33" spans="1:7" x14ac:dyDescent="0.25">
      <c r="A33" s="47">
        <v>31</v>
      </c>
      <c r="B33" s="23"/>
      <c r="C33" s="23"/>
      <c r="D33" s="23"/>
      <c r="E33" s="24"/>
      <c r="F33" s="25"/>
      <c r="G33" s="25"/>
    </row>
    <row r="34" spans="1:7" x14ac:dyDescent="0.25">
      <c r="A34" s="47">
        <v>32</v>
      </c>
      <c r="B34" s="23"/>
      <c r="C34" s="23"/>
      <c r="D34" s="23"/>
      <c r="E34" s="24"/>
      <c r="F34" s="25"/>
      <c r="G34" s="25"/>
    </row>
    <row r="35" spans="1:7" x14ac:dyDescent="0.25">
      <c r="A35" s="47">
        <v>33</v>
      </c>
      <c r="B35" s="23"/>
      <c r="C35" s="23"/>
      <c r="D35" s="23"/>
      <c r="E35" s="24"/>
      <c r="F35" s="25"/>
      <c r="G35" s="25"/>
    </row>
    <row r="36" spans="1:7" x14ac:dyDescent="0.25">
      <c r="A36" s="47">
        <v>34</v>
      </c>
      <c r="B36" s="23"/>
      <c r="C36" s="23"/>
      <c r="D36" s="23"/>
      <c r="E36" s="24"/>
      <c r="F36" s="25"/>
      <c r="G36" s="25"/>
    </row>
    <row r="37" spans="1:7" x14ac:dyDescent="0.25">
      <c r="A37" s="47">
        <v>35</v>
      </c>
      <c r="B37" s="23"/>
      <c r="C37" s="23"/>
      <c r="D37" s="23"/>
      <c r="E37" s="24"/>
      <c r="F37" s="25"/>
      <c r="G37" s="24"/>
    </row>
    <row r="38" spans="1:7" x14ac:dyDescent="0.25">
      <c r="A38" s="47">
        <v>36</v>
      </c>
      <c r="B38" s="23"/>
      <c r="C38" s="23"/>
      <c r="D38" s="23"/>
      <c r="E38" s="24"/>
      <c r="F38" s="25"/>
      <c r="G38" s="25"/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3" sqref="B3"/>
    </sheetView>
  </sheetViews>
  <sheetFormatPr defaultRowHeight="15" x14ac:dyDescent="0.25"/>
  <cols>
    <col min="2" max="2" width="11" customWidth="1"/>
  </cols>
  <sheetData>
    <row r="1" spans="1:7" x14ac:dyDescent="0.25">
      <c r="A1" s="220" t="s">
        <v>22</v>
      </c>
      <c r="B1" s="220"/>
      <c r="C1" s="220"/>
      <c r="D1" s="220"/>
      <c r="E1" s="220"/>
      <c r="F1" s="220"/>
      <c r="G1" s="220"/>
    </row>
    <row r="2" spans="1:7" ht="30" x14ac:dyDescent="0.25">
      <c r="A2" s="21" t="s">
        <v>1</v>
      </c>
      <c r="B2" s="21" t="s">
        <v>94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</row>
    <row r="3" spans="1:7" x14ac:dyDescent="0.25">
      <c r="A3" s="47">
        <v>1</v>
      </c>
      <c r="B3" s="23"/>
      <c r="C3" s="23"/>
      <c r="D3" s="23"/>
      <c r="E3" s="24"/>
      <c r="F3" s="25"/>
      <c r="G3" s="26"/>
    </row>
    <row r="4" spans="1:7" x14ac:dyDescent="0.25">
      <c r="A4" s="47">
        <v>2</v>
      </c>
      <c r="B4" s="23"/>
      <c r="C4" s="23"/>
      <c r="D4" s="23"/>
      <c r="E4" s="24"/>
      <c r="F4" s="25"/>
      <c r="G4" s="24"/>
    </row>
    <row r="5" spans="1:7" x14ac:dyDescent="0.25">
      <c r="A5" s="47">
        <v>3</v>
      </c>
      <c r="B5" s="23"/>
      <c r="C5" s="23"/>
      <c r="D5" s="23"/>
      <c r="E5" s="24"/>
      <c r="F5" s="25"/>
      <c r="G5" s="26"/>
    </row>
    <row r="6" spans="1:7" x14ac:dyDescent="0.25">
      <c r="A6" s="47">
        <v>4</v>
      </c>
      <c r="B6" s="23"/>
      <c r="C6" s="23"/>
      <c r="D6" s="23"/>
      <c r="E6" s="24"/>
      <c r="F6" s="25"/>
      <c r="G6" s="24"/>
    </row>
    <row r="7" spans="1:7" x14ac:dyDescent="0.25">
      <c r="A7" s="47">
        <v>5</v>
      </c>
      <c r="B7" s="23"/>
      <c r="C7" s="23"/>
      <c r="D7" s="23"/>
      <c r="E7" s="24"/>
      <c r="F7" s="25"/>
      <c r="G7" s="26"/>
    </row>
    <row r="8" spans="1:7" x14ac:dyDescent="0.25">
      <c r="A8" s="47">
        <v>6</v>
      </c>
      <c r="B8" s="23"/>
      <c r="C8" s="23"/>
      <c r="D8" s="23"/>
      <c r="E8" s="24"/>
      <c r="F8" s="25"/>
      <c r="G8" s="26"/>
    </row>
    <row r="9" spans="1:7" x14ac:dyDescent="0.25">
      <c r="A9" s="47">
        <v>7</v>
      </c>
      <c r="B9" s="23"/>
      <c r="C9" s="23"/>
      <c r="D9" s="23"/>
      <c r="E9" s="24"/>
      <c r="F9" s="25"/>
      <c r="G9" s="26"/>
    </row>
    <row r="10" spans="1:7" x14ac:dyDescent="0.25">
      <c r="A10" s="47">
        <v>8</v>
      </c>
      <c r="B10" s="23"/>
      <c r="C10" s="23"/>
      <c r="D10" s="23"/>
      <c r="E10" s="24"/>
      <c r="F10" s="25"/>
      <c r="G10" s="26"/>
    </row>
    <row r="11" spans="1:7" x14ac:dyDescent="0.25">
      <c r="A11" s="47">
        <v>9</v>
      </c>
      <c r="B11" s="23"/>
      <c r="C11" s="23"/>
      <c r="D11" s="23"/>
      <c r="E11" s="24"/>
      <c r="F11" s="25"/>
      <c r="G11" s="26"/>
    </row>
    <row r="12" spans="1:7" x14ac:dyDescent="0.25">
      <c r="A12" s="47">
        <v>10</v>
      </c>
      <c r="B12" s="23"/>
      <c r="C12" s="23"/>
      <c r="D12" s="23"/>
      <c r="E12" s="24"/>
      <c r="F12" s="25"/>
      <c r="G12" s="26"/>
    </row>
    <row r="13" spans="1:7" x14ac:dyDescent="0.25">
      <c r="A13" s="47">
        <v>11</v>
      </c>
      <c r="B13" s="23"/>
      <c r="C13" s="23"/>
      <c r="D13" s="23"/>
      <c r="E13" s="24"/>
      <c r="F13" s="25"/>
      <c r="G13" s="26"/>
    </row>
    <row r="14" spans="1:7" x14ac:dyDescent="0.25">
      <c r="A14" s="47">
        <v>12</v>
      </c>
      <c r="B14" s="23"/>
      <c r="C14" s="23"/>
      <c r="D14" s="23"/>
      <c r="E14" s="24"/>
      <c r="F14" s="25"/>
      <c r="G14" s="26"/>
    </row>
    <row r="15" spans="1:7" x14ac:dyDescent="0.25">
      <c r="A15" s="47">
        <v>13</v>
      </c>
      <c r="B15" s="23"/>
      <c r="C15" s="23"/>
      <c r="D15" s="23"/>
      <c r="E15" s="24"/>
      <c r="F15" s="25"/>
      <c r="G15" s="26"/>
    </row>
    <row r="16" spans="1:7" x14ac:dyDescent="0.25">
      <c r="A16" s="47">
        <v>14</v>
      </c>
      <c r="B16" s="23"/>
      <c r="C16" s="23"/>
      <c r="D16" s="23"/>
      <c r="E16" s="24"/>
      <c r="F16" s="25"/>
      <c r="G16" s="26"/>
    </row>
    <row r="17" spans="1:7" x14ac:dyDescent="0.25">
      <c r="A17" s="47">
        <v>15</v>
      </c>
      <c r="B17" s="23"/>
      <c r="C17" s="23"/>
      <c r="D17" s="23"/>
      <c r="E17" s="24"/>
      <c r="F17" s="25"/>
      <c r="G17" s="24"/>
    </row>
    <row r="18" spans="1:7" x14ac:dyDescent="0.25">
      <c r="A18" s="47">
        <v>16</v>
      </c>
      <c r="B18" s="23"/>
      <c r="C18" s="23"/>
      <c r="D18" s="23"/>
      <c r="E18" s="24"/>
      <c r="F18" s="25"/>
      <c r="G18" s="26"/>
    </row>
    <row r="19" spans="1:7" x14ac:dyDescent="0.25">
      <c r="A19" s="47">
        <v>17</v>
      </c>
      <c r="B19" s="27"/>
      <c r="C19" s="27"/>
      <c r="D19" s="27"/>
      <c r="E19" s="28"/>
      <c r="F19" s="29"/>
      <c r="G19" s="30"/>
    </row>
    <row r="20" spans="1:7" x14ac:dyDescent="0.25">
      <c r="A20" s="47">
        <v>18</v>
      </c>
      <c r="B20" s="23"/>
      <c r="C20" s="23"/>
      <c r="D20" s="23"/>
      <c r="E20" s="24"/>
      <c r="F20" s="25"/>
      <c r="G20" s="26"/>
    </row>
    <row r="21" spans="1:7" x14ac:dyDescent="0.25">
      <c r="A21" s="47">
        <v>19</v>
      </c>
      <c r="B21" s="23"/>
      <c r="C21" s="23"/>
      <c r="D21" s="23"/>
      <c r="E21" s="24"/>
      <c r="F21" s="25"/>
      <c r="G21" s="26"/>
    </row>
    <row r="22" spans="1:7" x14ac:dyDescent="0.25">
      <c r="A22" s="47">
        <v>20</v>
      </c>
      <c r="B22" s="23"/>
      <c r="C22" s="23"/>
      <c r="D22" s="23"/>
      <c r="E22" s="24"/>
      <c r="F22" s="25"/>
      <c r="G22" s="24"/>
    </row>
    <row r="23" spans="1:7" x14ac:dyDescent="0.25">
      <c r="A23" s="47">
        <v>21</v>
      </c>
      <c r="B23" s="23"/>
      <c r="C23" s="23"/>
      <c r="D23" s="23"/>
      <c r="E23" s="24"/>
      <c r="F23" s="25"/>
      <c r="G23" s="26"/>
    </row>
    <row r="24" spans="1:7" x14ac:dyDescent="0.25">
      <c r="A24" s="47">
        <v>22</v>
      </c>
      <c r="B24" s="23"/>
      <c r="C24" s="23"/>
      <c r="D24" s="23"/>
      <c r="E24" s="24"/>
      <c r="F24" s="25"/>
      <c r="G24" s="26"/>
    </row>
    <row r="25" spans="1:7" x14ac:dyDescent="0.25">
      <c r="A25" s="47">
        <v>23</v>
      </c>
      <c r="B25" s="23"/>
      <c r="C25" s="23"/>
      <c r="D25" s="23"/>
      <c r="E25" s="24"/>
      <c r="F25" s="25"/>
      <c r="G25" s="26"/>
    </row>
    <row r="26" spans="1:7" x14ac:dyDescent="0.25">
      <c r="A26" s="47">
        <v>24</v>
      </c>
      <c r="B26" s="23"/>
      <c r="C26" s="23"/>
      <c r="D26" s="23"/>
      <c r="E26" s="24"/>
      <c r="F26" s="25"/>
      <c r="G26" s="26"/>
    </row>
    <row r="27" spans="1:7" x14ac:dyDescent="0.25">
      <c r="A27" s="47">
        <v>25</v>
      </c>
      <c r="B27" s="23"/>
      <c r="C27" s="23"/>
      <c r="D27" s="23"/>
      <c r="E27" s="24"/>
      <c r="F27" s="25"/>
      <c r="G27" s="26"/>
    </row>
    <row r="28" spans="1:7" x14ac:dyDescent="0.25">
      <c r="A28" s="47">
        <v>26</v>
      </c>
      <c r="B28" s="23"/>
      <c r="C28" s="23"/>
      <c r="D28" s="23"/>
      <c r="E28" s="24"/>
      <c r="F28" s="25"/>
      <c r="G28" s="24"/>
    </row>
    <row r="29" spans="1:7" x14ac:dyDescent="0.25">
      <c r="A29" s="47">
        <v>27</v>
      </c>
      <c r="B29" s="23"/>
      <c r="C29" s="23"/>
      <c r="D29" s="23"/>
      <c r="E29" s="24"/>
      <c r="F29" s="25"/>
      <c r="G29" s="26"/>
    </row>
    <row r="30" spans="1:7" x14ac:dyDescent="0.25">
      <c r="A30" s="47">
        <v>28</v>
      </c>
      <c r="B30" s="31"/>
      <c r="C30" s="23"/>
      <c r="D30" s="23"/>
      <c r="E30" s="24"/>
      <c r="F30" s="25"/>
      <c r="G30" s="25"/>
    </row>
    <row r="31" spans="1:7" x14ac:dyDescent="0.25">
      <c r="A31" s="47">
        <v>29</v>
      </c>
      <c r="B31" s="23"/>
      <c r="C31" s="23"/>
      <c r="D31" s="23"/>
      <c r="E31" s="24"/>
      <c r="F31" s="25"/>
      <c r="G31" s="25"/>
    </row>
    <row r="32" spans="1:7" x14ac:dyDescent="0.25">
      <c r="A32" s="47">
        <v>30</v>
      </c>
      <c r="B32" s="23"/>
      <c r="C32" s="23"/>
      <c r="D32" s="23"/>
      <c r="E32" s="24"/>
      <c r="F32" s="25"/>
      <c r="G32" s="25"/>
    </row>
    <row r="33" spans="1:7" x14ac:dyDescent="0.25">
      <c r="A33" s="47">
        <v>31</v>
      </c>
      <c r="B33" s="23"/>
      <c r="C33" s="23"/>
      <c r="D33" s="23"/>
      <c r="E33" s="24"/>
      <c r="F33" s="25"/>
      <c r="G33" s="25"/>
    </row>
    <row r="34" spans="1:7" x14ac:dyDescent="0.25">
      <c r="A34" s="47">
        <v>32</v>
      </c>
      <c r="B34" s="23"/>
      <c r="C34" s="23"/>
      <c r="D34" s="23"/>
      <c r="E34" s="24"/>
      <c r="F34" s="25"/>
      <c r="G34" s="25"/>
    </row>
    <row r="35" spans="1:7" x14ac:dyDescent="0.25">
      <c r="A35" s="47">
        <v>33</v>
      </c>
      <c r="B35" s="23"/>
      <c r="C35" s="23"/>
      <c r="D35" s="23"/>
      <c r="E35" s="24"/>
      <c r="F35" s="25"/>
      <c r="G35" s="25"/>
    </row>
    <row r="36" spans="1:7" x14ac:dyDescent="0.25">
      <c r="A36" s="47">
        <v>34</v>
      </c>
      <c r="B36" s="23"/>
      <c r="C36" s="23"/>
      <c r="D36" s="23"/>
      <c r="E36" s="24"/>
      <c r="F36" s="25"/>
      <c r="G36" s="25"/>
    </row>
    <row r="37" spans="1:7" x14ac:dyDescent="0.25">
      <c r="A37" s="47">
        <v>35</v>
      </c>
      <c r="B37" s="23"/>
      <c r="C37" s="23"/>
      <c r="D37" s="23"/>
      <c r="E37" s="24"/>
      <c r="F37" s="25"/>
      <c r="G37" s="24"/>
    </row>
    <row r="38" spans="1:7" x14ac:dyDescent="0.25">
      <c r="A38" s="47">
        <v>36</v>
      </c>
      <c r="B38" s="23"/>
      <c r="C38" s="23"/>
      <c r="D38" s="23"/>
      <c r="E38" s="24"/>
      <c r="F38" s="25"/>
      <c r="G38" s="25"/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4"/>
  <sheetViews>
    <sheetView topLeftCell="A79" zoomScaleNormal="100" zoomScaleSheetLayoutView="85" workbookViewId="0">
      <selection activeCell="N12" sqref="N12"/>
    </sheetView>
  </sheetViews>
  <sheetFormatPr defaultRowHeight="15" x14ac:dyDescent="0.25"/>
  <cols>
    <col min="1" max="1" width="8.5703125" style="72" customWidth="1"/>
    <col min="2" max="2" width="36.85546875" style="144" bestFit="1" customWidth="1"/>
    <col min="3" max="3" width="13.7109375" style="168" bestFit="1" customWidth="1"/>
    <col min="4" max="4" width="14.5703125" style="124" bestFit="1" customWidth="1"/>
    <col min="5" max="5" width="14" style="116" customWidth="1"/>
    <col min="6" max="6" width="12.7109375" style="124" bestFit="1" customWidth="1"/>
    <col min="7" max="7" width="11" style="124" bestFit="1" customWidth="1"/>
    <col min="8" max="8" width="9.85546875" style="141" bestFit="1" customWidth="1"/>
    <col min="9" max="9" width="17.42578125" style="169" bestFit="1" customWidth="1"/>
    <col min="10" max="12" width="9.140625" style="144"/>
    <col min="13" max="13" width="9.140625" style="144" bestFit="1" customWidth="1"/>
    <col min="14" max="15" width="10.140625" style="144" bestFit="1" customWidth="1"/>
    <col min="16" max="16" width="11.140625" style="144" bestFit="1" customWidth="1"/>
    <col min="17" max="17" width="3" style="144" bestFit="1" customWidth="1"/>
    <col min="18" max="18" width="12.7109375" style="144" bestFit="1" customWidth="1"/>
    <col min="19" max="19" width="6.28515625" style="144" bestFit="1" customWidth="1"/>
    <col min="20" max="20" width="10.7109375" style="144" bestFit="1" customWidth="1"/>
    <col min="21" max="21" width="21.42578125" style="144" bestFit="1" customWidth="1"/>
    <col min="22" max="16384" width="9.140625" style="144"/>
  </cols>
  <sheetData>
    <row r="2" spans="1:21" s="64" customFormat="1" ht="60" x14ac:dyDescent="0.25">
      <c r="A2" s="92" t="s">
        <v>95</v>
      </c>
      <c r="B2" s="92" t="s">
        <v>94</v>
      </c>
      <c r="C2" s="93" t="s">
        <v>2</v>
      </c>
      <c r="D2" s="92" t="s">
        <v>3</v>
      </c>
      <c r="E2" s="92" t="s">
        <v>129</v>
      </c>
      <c r="F2" s="92" t="s">
        <v>5</v>
      </c>
      <c r="G2" s="92" t="s">
        <v>132</v>
      </c>
      <c r="H2" s="94" t="s">
        <v>111</v>
      </c>
      <c r="I2" s="95" t="s">
        <v>130</v>
      </c>
    </row>
    <row r="3" spans="1:21" x14ac:dyDescent="0.25">
      <c r="A3" s="65"/>
      <c r="B3" s="77"/>
      <c r="C3" s="143"/>
      <c r="D3" s="80"/>
      <c r="E3" s="109"/>
      <c r="F3" s="80"/>
      <c r="G3" s="80"/>
      <c r="H3" s="135"/>
      <c r="I3" s="122"/>
    </row>
    <row r="4" spans="1:21" ht="26.25" x14ac:dyDescent="0.25">
      <c r="A4" s="106">
        <v>2010</v>
      </c>
      <c r="B4" s="145" t="s">
        <v>24</v>
      </c>
      <c r="C4" s="190">
        <v>40414</v>
      </c>
      <c r="D4" s="197">
        <v>41509</v>
      </c>
      <c r="E4" s="210">
        <v>100000</v>
      </c>
      <c r="F4" s="125" t="s">
        <v>8</v>
      </c>
      <c r="G4" s="133" t="s">
        <v>25</v>
      </c>
      <c r="H4" s="133">
        <v>1.53</v>
      </c>
      <c r="I4" s="210">
        <f>H4*E4</f>
        <v>153000</v>
      </c>
      <c r="J4" s="146"/>
    </row>
    <row r="5" spans="1:21" x14ac:dyDescent="0.25">
      <c r="A5" s="66"/>
      <c r="B5" s="146"/>
      <c r="C5" s="147"/>
      <c r="D5" s="198"/>
      <c r="E5" s="210"/>
      <c r="F5" s="118"/>
      <c r="G5" s="224" t="s">
        <v>112</v>
      </c>
      <c r="H5" s="225"/>
      <c r="I5" s="211">
        <f>SUM(I4)</f>
        <v>153000</v>
      </c>
    </row>
    <row r="6" spans="1:21" ht="11.25" customHeight="1" x14ac:dyDescent="0.25">
      <c r="A6" s="67"/>
      <c r="B6" s="148"/>
      <c r="C6" s="149"/>
      <c r="D6" s="199"/>
      <c r="E6" s="210"/>
      <c r="F6" s="119"/>
      <c r="G6" s="119"/>
      <c r="H6" s="137"/>
      <c r="I6" s="150"/>
    </row>
    <row r="7" spans="1:21" ht="26.25" x14ac:dyDescent="0.25">
      <c r="A7" s="105">
        <v>2011</v>
      </c>
      <c r="B7" s="151" t="s">
        <v>26</v>
      </c>
      <c r="C7" s="191">
        <v>40845</v>
      </c>
      <c r="D7" s="197">
        <v>42672</v>
      </c>
      <c r="E7" s="210">
        <v>350000</v>
      </c>
      <c r="F7" s="126" t="s">
        <v>8</v>
      </c>
      <c r="G7" s="132">
        <v>5.87</v>
      </c>
      <c r="H7" s="132">
        <v>1.76</v>
      </c>
      <c r="I7" s="210">
        <f>H7*E7</f>
        <v>616000</v>
      </c>
      <c r="J7" s="146"/>
      <c r="M7" s="212"/>
    </row>
    <row r="8" spans="1:21" x14ac:dyDescent="0.25">
      <c r="A8" s="68"/>
      <c r="B8" s="152"/>
      <c r="C8" s="153"/>
      <c r="D8" s="200"/>
      <c r="E8" s="111"/>
      <c r="F8" s="120"/>
      <c r="G8" s="229" t="s">
        <v>113</v>
      </c>
      <c r="H8" s="230"/>
      <c r="I8" s="211">
        <f>SUM(I7)</f>
        <v>616000</v>
      </c>
    </row>
    <row r="9" spans="1:21" x14ac:dyDescent="0.25">
      <c r="A9" s="69"/>
      <c r="B9" s="152"/>
      <c r="C9" s="154"/>
      <c r="D9" s="201"/>
      <c r="E9" s="112"/>
      <c r="F9" s="121"/>
      <c r="G9" s="121"/>
      <c r="H9" s="138"/>
      <c r="I9" s="155"/>
    </row>
    <row r="10" spans="1:21" x14ac:dyDescent="0.25">
      <c r="A10" s="233">
        <v>2013</v>
      </c>
      <c r="B10" s="145" t="s">
        <v>100</v>
      </c>
      <c r="C10" s="192">
        <v>41401</v>
      </c>
      <c r="D10" s="197">
        <v>45053</v>
      </c>
      <c r="E10" s="210">
        <v>200000</v>
      </c>
      <c r="F10" s="127" t="s">
        <v>8</v>
      </c>
      <c r="G10" s="142">
        <v>7.75</v>
      </c>
      <c r="H10" s="142">
        <v>1.8</v>
      </c>
      <c r="I10" s="210">
        <f>H10*E10</f>
        <v>360000</v>
      </c>
      <c r="L10" s="209"/>
    </row>
    <row r="11" spans="1:21" x14ac:dyDescent="0.25">
      <c r="A11" s="234"/>
      <c r="B11" s="145" t="s">
        <v>109</v>
      </c>
      <c r="C11" s="190">
        <v>41396</v>
      </c>
      <c r="D11" s="197">
        <v>43220</v>
      </c>
      <c r="E11" s="210">
        <v>500000</v>
      </c>
      <c r="F11" s="125" t="s">
        <v>8</v>
      </c>
      <c r="G11" s="133">
        <v>3.95</v>
      </c>
      <c r="H11" s="133">
        <v>1.79</v>
      </c>
      <c r="I11" s="210">
        <f t="shared" ref="I11" si="0">H11*E11</f>
        <v>895000</v>
      </c>
      <c r="M11" s="146"/>
      <c r="N11" s="146"/>
      <c r="O11" s="146"/>
      <c r="P11" s="146"/>
      <c r="Q11" s="146"/>
      <c r="R11" s="146"/>
      <c r="S11" s="146"/>
      <c r="T11" s="146"/>
      <c r="U11" s="146"/>
    </row>
    <row r="12" spans="1:21" x14ac:dyDescent="0.25">
      <c r="A12" s="234"/>
      <c r="B12" s="145" t="s">
        <v>27</v>
      </c>
      <c r="C12" s="190">
        <v>41597</v>
      </c>
      <c r="D12" s="197">
        <v>41961</v>
      </c>
      <c r="E12" s="210">
        <v>150000</v>
      </c>
      <c r="F12" s="125" t="s">
        <v>28</v>
      </c>
      <c r="G12" s="133" t="s">
        <v>29</v>
      </c>
      <c r="H12" s="133"/>
      <c r="I12" s="210">
        <f>E12</f>
        <v>150000</v>
      </c>
      <c r="J12" s="146"/>
      <c r="T12" s="146"/>
      <c r="U12" s="146"/>
    </row>
    <row r="13" spans="1:21" x14ac:dyDescent="0.25">
      <c r="A13" s="70"/>
      <c r="B13" s="156"/>
      <c r="C13" s="153"/>
      <c r="D13" s="200"/>
      <c r="E13" s="114"/>
      <c r="F13" s="120"/>
      <c r="G13" s="224" t="s">
        <v>114</v>
      </c>
      <c r="H13" s="225"/>
      <c r="I13" s="211">
        <f>SUM(I10:I12)</f>
        <v>1405000</v>
      </c>
      <c r="T13" s="146"/>
      <c r="U13" s="146"/>
    </row>
    <row r="14" spans="1:21" x14ac:dyDescent="0.25">
      <c r="A14" s="69"/>
      <c r="B14" s="90"/>
      <c r="C14" s="154"/>
      <c r="D14" s="201"/>
      <c r="E14" s="112"/>
      <c r="F14" s="121"/>
      <c r="G14" s="121"/>
      <c r="H14" s="138"/>
      <c r="I14" s="155"/>
      <c r="T14" s="146"/>
      <c r="U14" s="146"/>
    </row>
    <row r="15" spans="1:21" x14ac:dyDescent="0.25">
      <c r="A15" s="233">
        <v>2014</v>
      </c>
      <c r="B15" s="151" t="s">
        <v>27</v>
      </c>
      <c r="C15" s="191">
        <v>41816</v>
      </c>
      <c r="D15" s="202">
        <v>43642</v>
      </c>
      <c r="E15" s="210">
        <v>500000</v>
      </c>
      <c r="F15" s="126" t="s">
        <v>8</v>
      </c>
      <c r="G15" s="132">
        <v>5.16</v>
      </c>
      <c r="H15" s="132">
        <v>2.13</v>
      </c>
      <c r="I15" s="210">
        <f>H15*E15</f>
        <v>1065000</v>
      </c>
      <c r="T15" s="146"/>
      <c r="U15" s="146"/>
    </row>
    <row r="16" spans="1:21" x14ac:dyDescent="0.25">
      <c r="A16" s="234"/>
      <c r="B16" s="145" t="s">
        <v>109</v>
      </c>
      <c r="C16" s="193">
        <v>41659</v>
      </c>
      <c r="D16" s="203">
        <v>41838</v>
      </c>
      <c r="E16" s="210">
        <v>100000</v>
      </c>
      <c r="F16" s="125" t="s">
        <v>28</v>
      </c>
      <c r="G16" s="133">
        <v>10.1</v>
      </c>
      <c r="H16" s="133"/>
      <c r="I16" s="210">
        <f>E16</f>
        <v>100000</v>
      </c>
      <c r="T16" s="146"/>
      <c r="U16" s="146"/>
    </row>
    <row r="17" spans="1:21" x14ac:dyDescent="0.25">
      <c r="A17" s="234"/>
      <c r="B17" s="145" t="s">
        <v>109</v>
      </c>
      <c r="C17" s="190">
        <v>41753</v>
      </c>
      <c r="D17" s="197">
        <v>43578</v>
      </c>
      <c r="E17" s="210">
        <v>500000</v>
      </c>
      <c r="F17" s="125" t="s">
        <v>8</v>
      </c>
      <c r="G17" s="133">
        <v>5.37</v>
      </c>
      <c r="H17" s="133">
        <v>2.14</v>
      </c>
      <c r="I17" s="210">
        <f t="shared" ref="I17:I19" si="1">H17*E17</f>
        <v>1070000</v>
      </c>
      <c r="T17" s="146"/>
      <c r="U17" s="146"/>
    </row>
    <row r="18" spans="1:21" x14ac:dyDescent="0.25">
      <c r="A18" s="234"/>
      <c r="B18" s="145" t="s">
        <v>100</v>
      </c>
      <c r="C18" s="194">
        <v>41820</v>
      </c>
      <c r="D18" s="204">
        <v>43646</v>
      </c>
      <c r="E18" s="210">
        <v>350000</v>
      </c>
      <c r="F18" s="80" t="s">
        <v>8</v>
      </c>
      <c r="G18" s="134">
        <v>6.25</v>
      </c>
      <c r="H18" s="134">
        <v>2.12</v>
      </c>
      <c r="I18" s="210">
        <f t="shared" si="1"/>
        <v>742000</v>
      </c>
      <c r="T18" s="146"/>
      <c r="U18" s="146"/>
    </row>
    <row r="19" spans="1:21" x14ac:dyDescent="0.25">
      <c r="A19" s="234"/>
      <c r="B19" s="145" t="s">
        <v>109</v>
      </c>
      <c r="C19" s="190">
        <v>41820</v>
      </c>
      <c r="D19" s="197">
        <v>43643</v>
      </c>
      <c r="E19" s="210">
        <v>800000</v>
      </c>
      <c r="F19" s="125" t="s">
        <v>39</v>
      </c>
      <c r="G19" s="133">
        <v>6</v>
      </c>
      <c r="H19" s="133">
        <v>0.71</v>
      </c>
      <c r="I19" s="210">
        <f t="shared" si="1"/>
        <v>568000</v>
      </c>
      <c r="T19" s="146"/>
      <c r="U19" s="146"/>
    </row>
    <row r="20" spans="1:21" x14ac:dyDescent="0.25">
      <c r="A20" s="234"/>
      <c r="B20" s="145" t="s">
        <v>109</v>
      </c>
      <c r="C20" s="190">
        <v>41879</v>
      </c>
      <c r="D20" s="197">
        <v>42058</v>
      </c>
      <c r="E20" s="210">
        <v>139000</v>
      </c>
      <c r="F20" s="125" t="s">
        <v>28</v>
      </c>
      <c r="G20" s="133">
        <v>9.75</v>
      </c>
      <c r="H20" s="133"/>
      <c r="I20" s="210">
        <f t="shared" ref="I20:I26" si="2">E20</f>
        <v>139000</v>
      </c>
      <c r="T20" s="146"/>
      <c r="U20" s="146"/>
    </row>
    <row r="21" spans="1:21" x14ac:dyDescent="0.25">
      <c r="A21" s="234"/>
      <c r="B21" s="145" t="s">
        <v>27</v>
      </c>
      <c r="C21" s="190">
        <v>41911</v>
      </c>
      <c r="D21" s="197">
        <v>42086</v>
      </c>
      <c r="E21" s="210">
        <v>100000</v>
      </c>
      <c r="F21" s="125" t="s">
        <v>28</v>
      </c>
      <c r="G21" s="133">
        <v>9.9499999999999993</v>
      </c>
      <c r="H21" s="133"/>
      <c r="I21" s="210">
        <f t="shared" si="2"/>
        <v>100000</v>
      </c>
      <c r="T21" s="146"/>
      <c r="U21" s="146"/>
    </row>
    <row r="22" spans="1:21" x14ac:dyDescent="0.25">
      <c r="A22" s="234"/>
      <c r="B22" s="145" t="s">
        <v>27</v>
      </c>
      <c r="C22" s="190">
        <v>41911</v>
      </c>
      <c r="D22" s="197">
        <v>42002</v>
      </c>
      <c r="E22" s="210">
        <v>50000</v>
      </c>
      <c r="F22" s="125" t="s">
        <v>28</v>
      </c>
      <c r="G22" s="133" t="s">
        <v>31</v>
      </c>
      <c r="H22" s="136"/>
      <c r="I22" s="210">
        <f t="shared" si="2"/>
        <v>50000</v>
      </c>
      <c r="T22" s="146"/>
      <c r="U22" s="146"/>
    </row>
    <row r="23" spans="1:21" x14ac:dyDescent="0.25">
      <c r="A23" s="234"/>
      <c r="B23" s="145" t="s">
        <v>27</v>
      </c>
      <c r="C23" s="190">
        <v>41963</v>
      </c>
      <c r="D23" s="197">
        <v>42138</v>
      </c>
      <c r="E23" s="210">
        <v>57000</v>
      </c>
      <c r="F23" s="125" t="s">
        <v>28</v>
      </c>
      <c r="G23" s="133" t="s">
        <v>32</v>
      </c>
      <c r="H23" s="136"/>
      <c r="I23" s="210">
        <f t="shared" si="2"/>
        <v>57000</v>
      </c>
      <c r="T23" s="146"/>
      <c r="U23" s="146"/>
    </row>
    <row r="24" spans="1:21" x14ac:dyDescent="0.25">
      <c r="A24" s="234"/>
      <c r="B24" s="145" t="s">
        <v>27</v>
      </c>
      <c r="C24" s="190">
        <v>41963</v>
      </c>
      <c r="D24" s="197">
        <v>42327</v>
      </c>
      <c r="E24" s="210">
        <v>30000</v>
      </c>
      <c r="F24" s="125" t="s">
        <v>28</v>
      </c>
      <c r="G24" s="133" t="s">
        <v>33</v>
      </c>
      <c r="H24" s="136"/>
      <c r="I24" s="210">
        <f t="shared" si="2"/>
        <v>30000</v>
      </c>
      <c r="T24" s="146"/>
      <c r="U24" s="146"/>
    </row>
    <row r="25" spans="1:21" x14ac:dyDescent="0.25">
      <c r="A25" s="234"/>
      <c r="B25" s="145" t="s">
        <v>109</v>
      </c>
      <c r="C25" s="190">
        <v>41977</v>
      </c>
      <c r="D25" s="197">
        <v>42156</v>
      </c>
      <c r="E25" s="210">
        <v>60000</v>
      </c>
      <c r="F25" s="125" t="s">
        <v>28</v>
      </c>
      <c r="G25" s="133">
        <v>8.8000000000000007</v>
      </c>
      <c r="H25" s="136"/>
      <c r="I25" s="210">
        <f t="shared" si="2"/>
        <v>60000</v>
      </c>
      <c r="T25" s="146"/>
      <c r="U25" s="146"/>
    </row>
    <row r="26" spans="1:21" x14ac:dyDescent="0.25">
      <c r="A26" s="234"/>
      <c r="B26" s="145" t="s">
        <v>27</v>
      </c>
      <c r="C26" s="190">
        <v>42003</v>
      </c>
      <c r="D26" s="197">
        <v>42086</v>
      </c>
      <c r="E26" s="210">
        <v>50000</v>
      </c>
      <c r="F26" s="125" t="s">
        <v>28</v>
      </c>
      <c r="G26" s="133" t="s">
        <v>34</v>
      </c>
      <c r="H26" s="136"/>
      <c r="I26" s="210">
        <f t="shared" si="2"/>
        <v>50000</v>
      </c>
      <c r="T26" s="146"/>
      <c r="U26" s="146"/>
    </row>
    <row r="27" spans="1:21" x14ac:dyDescent="0.25">
      <c r="A27" s="70"/>
      <c r="B27" s="156"/>
      <c r="C27" s="153"/>
      <c r="D27" s="200"/>
      <c r="E27" s="114"/>
      <c r="F27" s="120"/>
      <c r="G27" s="231" t="s">
        <v>115</v>
      </c>
      <c r="H27" s="232"/>
      <c r="I27" s="211">
        <f>SUM(I15:I26)</f>
        <v>4031000</v>
      </c>
      <c r="T27" s="146"/>
      <c r="U27" s="146"/>
    </row>
    <row r="28" spans="1:21" x14ac:dyDescent="0.25">
      <c r="A28" s="67"/>
      <c r="B28" s="148"/>
      <c r="C28" s="149"/>
      <c r="D28" s="199"/>
      <c r="E28" s="110"/>
      <c r="F28" s="119"/>
      <c r="G28" s="157"/>
      <c r="H28" s="139"/>
      <c r="I28" s="158"/>
      <c r="T28" s="146"/>
      <c r="U28" s="146"/>
    </row>
    <row r="29" spans="1:21" x14ac:dyDescent="0.25">
      <c r="A29" s="233">
        <v>2015</v>
      </c>
      <c r="B29" s="151" t="s">
        <v>27</v>
      </c>
      <c r="C29" s="191">
        <v>41681</v>
      </c>
      <c r="D29" s="202">
        <v>42156</v>
      </c>
      <c r="E29" s="210">
        <v>200000</v>
      </c>
      <c r="F29" s="126" t="s">
        <v>28</v>
      </c>
      <c r="G29" s="132" t="s">
        <v>35</v>
      </c>
      <c r="H29" s="136"/>
      <c r="I29" s="210">
        <f t="shared" ref="I29:I33" si="3">E29</f>
        <v>200000</v>
      </c>
    </row>
    <row r="30" spans="1:21" x14ac:dyDescent="0.25">
      <c r="A30" s="234"/>
      <c r="B30" s="145" t="s">
        <v>27</v>
      </c>
      <c r="C30" s="190">
        <v>42031</v>
      </c>
      <c r="D30" s="197">
        <v>42234</v>
      </c>
      <c r="E30" s="210">
        <v>61750</v>
      </c>
      <c r="F30" s="125" t="s">
        <v>28</v>
      </c>
      <c r="G30" s="133" t="s">
        <v>35</v>
      </c>
      <c r="H30" s="136"/>
      <c r="I30" s="210">
        <f t="shared" si="3"/>
        <v>61750</v>
      </c>
    </row>
    <row r="31" spans="1:21" x14ac:dyDescent="0.25">
      <c r="A31" s="234"/>
      <c r="B31" s="145" t="s">
        <v>27</v>
      </c>
      <c r="C31" s="190">
        <v>42048</v>
      </c>
      <c r="D31" s="197">
        <v>42157</v>
      </c>
      <c r="E31" s="210">
        <v>14838</v>
      </c>
      <c r="F31" s="125" t="s">
        <v>28</v>
      </c>
      <c r="G31" s="133" t="s">
        <v>36</v>
      </c>
      <c r="H31" s="136"/>
      <c r="I31" s="210">
        <f t="shared" si="3"/>
        <v>14838</v>
      </c>
    </row>
    <row r="32" spans="1:21" x14ac:dyDescent="0.25">
      <c r="A32" s="234"/>
      <c r="B32" s="145" t="s">
        <v>27</v>
      </c>
      <c r="C32" s="190">
        <v>42048</v>
      </c>
      <c r="D32" s="197">
        <v>42157</v>
      </c>
      <c r="E32" s="210">
        <v>44692</v>
      </c>
      <c r="F32" s="125" t="s">
        <v>28</v>
      </c>
      <c r="G32" s="133" t="s">
        <v>37</v>
      </c>
      <c r="H32" s="136"/>
      <c r="I32" s="210">
        <f t="shared" si="3"/>
        <v>44692</v>
      </c>
    </row>
    <row r="33" spans="1:9" x14ac:dyDescent="0.25">
      <c r="A33" s="234"/>
      <c r="B33" s="145" t="s">
        <v>27</v>
      </c>
      <c r="C33" s="190">
        <v>42055</v>
      </c>
      <c r="D33" s="197">
        <v>42262</v>
      </c>
      <c r="E33" s="210">
        <v>80000</v>
      </c>
      <c r="F33" s="125" t="s">
        <v>28</v>
      </c>
      <c r="G33" s="133" t="s">
        <v>38</v>
      </c>
      <c r="H33" s="136"/>
      <c r="I33" s="210">
        <f t="shared" si="3"/>
        <v>80000</v>
      </c>
    </row>
    <row r="34" spans="1:9" x14ac:dyDescent="0.25">
      <c r="A34" s="234"/>
      <c r="B34" s="145" t="s">
        <v>27</v>
      </c>
      <c r="C34" s="190">
        <v>42058</v>
      </c>
      <c r="D34" s="197">
        <v>43921</v>
      </c>
      <c r="E34" s="210">
        <v>300000</v>
      </c>
      <c r="F34" s="125" t="s">
        <v>39</v>
      </c>
      <c r="G34" s="113" t="s">
        <v>40</v>
      </c>
      <c r="H34" s="133">
        <v>0.68</v>
      </c>
      <c r="I34" s="210">
        <f t="shared" ref="I34:I58" si="4">H34*E34</f>
        <v>204000.00000000003</v>
      </c>
    </row>
    <row r="35" spans="1:9" x14ac:dyDescent="0.25">
      <c r="A35" s="234"/>
      <c r="B35" s="145" t="s">
        <v>27</v>
      </c>
      <c r="C35" s="190">
        <v>42066</v>
      </c>
      <c r="D35" s="197">
        <v>42181</v>
      </c>
      <c r="E35" s="210">
        <v>21798</v>
      </c>
      <c r="F35" s="125" t="s">
        <v>28</v>
      </c>
      <c r="G35" s="133" t="s">
        <v>41</v>
      </c>
      <c r="H35" s="133"/>
      <c r="I35" s="210">
        <f t="shared" ref="I35:I38" si="5">E35</f>
        <v>21798</v>
      </c>
    </row>
    <row r="36" spans="1:9" x14ac:dyDescent="0.25">
      <c r="A36" s="234"/>
      <c r="B36" s="27" t="s">
        <v>27</v>
      </c>
      <c r="C36" s="190">
        <v>42087</v>
      </c>
      <c r="D36" s="205">
        <v>42223</v>
      </c>
      <c r="E36" s="210">
        <v>24635</v>
      </c>
      <c r="F36" s="29" t="s">
        <v>28</v>
      </c>
      <c r="G36" s="131" t="s">
        <v>42</v>
      </c>
      <c r="H36" s="133"/>
      <c r="I36" s="210">
        <f t="shared" si="5"/>
        <v>24635</v>
      </c>
    </row>
    <row r="37" spans="1:9" x14ac:dyDescent="0.25">
      <c r="A37" s="234"/>
      <c r="B37" s="145" t="s">
        <v>27</v>
      </c>
      <c r="C37" s="190">
        <v>42087</v>
      </c>
      <c r="D37" s="197">
        <v>42311</v>
      </c>
      <c r="E37" s="210">
        <v>20000</v>
      </c>
      <c r="F37" s="125" t="s">
        <v>28</v>
      </c>
      <c r="G37" s="133" t="s">
        <v>43</v>
      </c>
      <c r="H37" s="133"/>
      <c r="I37" s="210">
        <f t="shared" si="5"/>
        <v>20000</v>
      </c>
    </row>
    <row r="38" spans="1:9" x14ac:dyDescent="0.25">
      <c r="A38" s="234"/>
      <c r="B38" s="145" t="s">
        <v>27</v>
      </c>
      <c r="C38" s="190">
        <v>42094</v>
      </c>
      <c r="D38" s="197">
        <v>42317</v>
      </c>
      <c r="E38" s="210">
        <v>86734</v>
      </c>
      <c r="F38" s="125" t="s">
        <v>28</v>
      </c>
      <c r="G38" s="133" t="s">
        <v>44</v>
      </c>
      <c r="H38" s="133"/>
      <c r="I38" s="210">
        <f t="shared" si="5"/>
        <v>86734</v>
      </c>
    </row>
    <row r="39" spans="1:9" x14ac:dyDescent="0.25">
      <c r="A39" s="234"/>
      <c r="B39" s="145" t="s">
        <v>27</v>
      </c>
      <c r="C39" s="190">
        <v>42111</v>
      </c>
      <c r="D39" s="197">
        <v>43966</v>
      </c>
      <c r="E39" s="210">
        <v>200000</v>
      </c>
      <c r="F39" s="125" t="s">
        <v>39</v>
      </c>
      <c r="G39" s="113" t="s">
        <v>45</v>
      </c>
      <c r="H39" s="133">
        <v>0.74</v>
      </c>
      <c r="I39" s="210">
        <f t="shared" si="4"/>
        <v>148000</v>
      </c>
    </row>
    <row r="40" spans="1:9" x14ac:dyDescent="0.25">
      <c r="A40" s="234"/>
      <c r="B40" s="145" t="s">
        <v>27</v>
      </c>
      <c r="C40" s="195">
        <v>42132</v>
      </c>
      <c r="D40" s="197">
        <v>42327</v>
      </c>
      <c r="E40" s="210">
        <v>10400</v>
      </c>
      <c r="F40" s="125" t="s">
        <v>28</v>
      </c>
      <c r="G40" s="133" t="s">
        <v>46</v>
      </c>
      <c r="H40" s="133"/>
      <c r="I40" s="210">
        <f t="shared" ref="I40:I44" si="6">E40</f>
        <v>10400</v>
      </c>
    </row>
    <row r="41" spans="1:9" x14ac:dyDescent="0.25">
      <c r="A41" s="234"/>
      <c r="B41" s="145" t="s">
        <v>27</v>
      </c>
      <c r="C41" s="190">
        <v>42132</v>
      </c>
      <c r="D41" s="197">
        <v>42262</v>
      </c>
      <c r="E41" s="210">
        <v>70000</v>
      </c>
      <c r="F41" s="125" t="s">
        <v>28</v>
      </c>
      <c r="G41" s="133" t="s">
        <v>47</v>
      </c>
      <c r="H41" s="133"/>
      <c r="I41" s="210">
        <f t="shared" si="6"/>
        <v>70000</v>
      </c>
    </row>
    <row r="42" spans="1:9" x14ac:dyDescent="0.25">
      <c r="A42" s="234"/>
      <c r="B42" s="145" t="s">
        <v>27</v>
      </c>
      <c r="C42" s="190">
        <v>42138</v>
      </c>
      <c r="D42" s="197">
        <v>42262</v>
      </c>
      <c r="E42" s="210">
        <v>22600</v>
      </c>
      <c r="F42" s="125" t="s">
        <v>28</v>
      </c>
      <c r="G42" s="133" t="s">
        <v>48</v>
      </c>
      <c r="H42" s="133"/>
      <c r="I42" s="210">
        <f t="shared" si="6"/>
        <v>22600</v>
      </c>
    </row>
    <row r="43" spans="1:9" x14ac:dyDescent="0.25">
      <c r="A43" s="234"/>
      <c r="B43" s="145" t="s">
        <v>27</v>
      </c>
      <c r="C43" s="190">
        <v>42139</v>
      </c>
      <c r="D43" s="197">
        <v>42374</v>
      </c>
      <c r="E43" s="210">
        <v>160000</v>
      </c>
      <c r="F43" s="125" t="s">
        <v>28</v>
      </c>
      <c r="G43" s="133" t="s">
        <v>49</v>
      </c>
      <c r="H43" s="133"/>
      <c r="I43" s="210">
        <f t="shared" si="6"/>
        <v>160000</v>
      </c>
    </row>
    <row r="44" spans="1:9" x14ac:dyDescent="0.25">
      <c r="A44" s="234"/>
      <c r="B44" s="145" t="s">
        <v>27</v>
      </c>
      <c r="C44" s="190">
        <v>42145</v>
      </c>
      <c r="D44" s="197">
        <v>42262</v>
      </c>
      <c r="E44" s="210">
        <v>66644</v>
      </c>
      <c r="F44" s="125" t="s">
        <v>28</v>
      </c>
      <c r="G44" s="133" t="s">
        <v>30</v>
      </c>
      <c r="H44" s="133"/>
      <c r="I44" s="210">
        <f t="shared" si="6"/>
        <v>66644</v>
      </c>
    </row>
    <row r="45" spans="1:9" x14ac:dyDescent="0.25">
      <c r="A45" s="234"/>
      <c r="B45" s="145" t="s">
        <v>27</v>
      </c>
      <c r="C45" s="190">
        <v>42151</v>
      </c>
      <c r="D45" s="197">
        <v>44027</v>
      </c>
      <c r="E45" s="210">
        <v>300000</v>
      </c>
      <c r="F45" s="125" t="s">
        <v>39</v>
      </c>
      <c r="G45" s="113" t="s">
        <v>45</v>
      </c>
      <c r="H45" s="133">
        <v>0.72</v>
      </c>
      <c r="I45" s="210">
        <f t="shared" si="4"/>
        <v>216000</v>
      </c>
    </row>
    <row r="46" spans="1:9" x14ac:dyDescent="0.25">
      <c r="A46" s="234"/>
      <c r="B46" s="145" t="s">
        <v>27</v>
      </c>
      <c r="C46" s="190">
        <v>42156</v>
      </c>
      <c r="D46" s="197">
        <v>42317</v>
      </c>
      <c r="E46" s="210">
        <v>30000</v>
      </c>
      <c r="F46" s="125" t="s">
        <v>28</v>
      </c>
      <c r="G46" s="133" t="s">
        <v>50</v>
      </c>
      <c r="H46" s="133"/>
      <c r="I46" s="210">
        <f t="shared" ref="I46:I51" si="7">E46</f>
        <v>30000</v>
      </c>
    </row>
    <row r="47" spans="1:9" x14ac:dyDescent="0.25">
      <c r="A47" s="234"/>
      <c r="B47" s="145" t="s">
        <v>27</v>
      </c>
      <c r="C47" s="190">
        <v>42158</v>
      </c>
      <c r="D47" s="197">
        <v>42317</v>
      </c>
      <c r="E47" s="210">
        <v>15000</v>
      </c>
      <c r="F47" s="125" t="s">
        <v>28</v>
      </c>
      <c r="G47" s="159" t="s">
        <v>46</v>
      </c>
      <c r="H47" s="133"/>
      <c r="I47" s="210">
        <f t="shared" si="7"/>
        <v>15000</v>
      </c>
    </row>
    <row r="48" spans="1:9" x14ac:dyDescent="0.25">
      <c r="A48" s="234"/>
      <c r="B48" s="145" t="s">
        <v>27</v>
      </c>
      <c r="C48" s="190">
        <v>42158</v>
      </c>
      <c r="D48" s="197">
        <v>42353</v>
      </c>
      <c r="E48" s="210">
        <v>150000</v>
      </c>
      <c r="F48" s="125" t="s">
        <v>28</v>
      </c>
      <c r="G48" s="159" t="s">
        <v>51</v>
      </c>
      <c r="H48" s="133"/>
      <c r="I48" s="210">
        <f t="shared" si="7"/>
        <v>150000</v>
      </c>
    </row>
    <row r="49" spans="1:9" x14ac:dyDescent="0.25">
      <c r="A49" s="234"/>
      <c r="B49" s="145" t="s">
        <v>27</v>
      </c>
      <c r="C49" s="190">
        <v>42172</v>
      </c>
      <c r="D49" s="197">
        <v>42418</v>
      </c>
      <c r="E49" s="210">
        <v>21000</v>
      </c>
      <c r="F49" s="125" t="s">
        <v>28</v>
      </c>
      <c r="G49" s="159" t="s">
        <v>52</v>
      </c>
      <c r="H49" s="133"/>
      <c r="I49" s="210">
        <f t="shared" si="7"/>
        <v>21000</v>
      </c>
    </row>
    <row r="50" spans="1:9" x14ac:dyDescent="0.25">
      <c r="A50" s="234"/>
      <c r="B50" s="145" t="s">
        <v>27</v>
      </c>
      <c r="C50" s="190">
        <v>42181</v>
      </c>
      <c r="D50" s="197">
        <v>42500</v>
      </c>
      <c r="E50" s="210">
        <v>200000</v>
      </c>
      <c r="F50" s="125" t="s">
        <v>28</v>
      </c>
      <c r="G50" s="159" t="s">
        <v>53</v>
      </c>
      <c r="H50" s="133"/>
      <c r="I50" s="210">
        <f t="shared" si="7"/>
        <v>200000</v>
      </c>
    </row>
    <row r="51" spans="1:9" x14ac:dyDescent="0.25">
      <c r="A51" s="234"/>
      <c r="B51" s="145" t="s">
        <v>27</v>
      </c>
      <c r="C51" s="190">
        <v>42185</v>
      </c>
      <c r="D51" s="197">
        <v>42418</v>
      </c>
      <c r="E51" s="210">
        <v>74000</v>
      </c>
      <c r="F51" s="125" t="s">
        <v>28</v>
      </c>
      <c r="G51" s="159" t="s">
        <v>53</v>
      </c>
      <c r="H51" s="133"/>
      <c r="I51" s="210">
        <f t="shared" si="7"/>
        <v>74000</v>
      </c>
    </row>
    <row r="52" spans="1:9" x14ac:dyDescent="0.25">
      <c r="A52" s="234"/>
      <c r="B52" s="145" t="s">
        <v>100</v>
      </c>
      <c r="C52" s="190">
        <v>42192</v>
      </c>
      <c r="D52" s="204">
        <v>45991</v>
      </c>
      <c r="E52" s="210">
        <v>250000</v>
      </c>
      <c r="F52" s="80" t="s">
        <v>8</v>
      </c>
      <c r="G52" s="134">
        <v>5.5</v>
      </c>
      <c r="H52" s="134">
        <v>2.68</v>
      </c>
      <c r="I52" s="210">
        <f t="shared" si="4"/>
        <v>670000</v>
      </c>
    </row>
    <row r="53" spans="1:9" x14ac:dyDescent="0.25">
      <c r="A53" s="234"/>
      <c r="B53" s="145" t="s">
        <v>27</v>
      </c>
      <c r="C53" s="190">
        <v>42200</v>
      </c>
      <c r="D53" s="197">
        <v>42445</v>
      </c>
      <c r="E53" s="210">
        <v>150000</v>
      </c>
      <c r="F53" s="125" t="s">
        <v>28</v>
      </c>
      <c r="G53" s="159" t="s">
        <v>54</v>
      </c>
      <c r="H53" s="133"/>
      <c r="I53" s="210">
        <f t="shared" ref="I53:I55" si="8">E53</f>
        <v>150000</v>
      </c>
    </row>
    <row r="54" spans="1:9" x14ac:dyDescent="0.25">
      <c r="A54" s="234"/>
      <c r="B54" s="145" t="s">
        <v>109</v>
      </c>
      <c r="C54" s="190">
        <v>42209</v>
      </c>
      <c r="D54" s="197">
        <v>42335</v>
      </c>
      <c r="E54" s="210">
        <v>80000</v>
      </c>
      <c r="F54" s="125" t="s">
        <v>28</v>
      </c>
      <c r="G54" s="133">
        <v>10.6</v>
      </c>
      <c r="H54" s="133"/>
      <c r="I54" s="210">
        <f t="shared" si="8"/>
        <v>80000</v>
      </c>
    </row>
    <row r="55" spans="1:9" x14ac:dyDescent="0.25">
      <c r="A55" s="234"/>
      <c r="B55" s="145" t="s">
        <v>109</v>
      </c>
      <c r="C55" s="190">
        <v>42223</v>
      </c>
      <c r="D55" s="197">
        <v>42251</v>
      </c>
      <c r="E55" s="210">
        <v>100000</v>
      </c>
      <c r="F55" s="125" t="s">
        <v>28</v>
      </c>
      <c r="G55" s="133">
        <v>10.3</v>
      </c>
      <c r="H55" s="133"/>
      <c r="I55" s="210">
        <f t="shared" si="8"/>
        <v>100000</v>
      </c>
    </row>
    <row r="56" spans="1:9" x14ac:dyDescent="0.25">
      <c r="A56" s="234"/>
      <c r="B56" s="145" t="s">
        <v>109</v>
      </c>
      <c r="C56" s="190">
        <v>42234</v>
      </c>
      <c r="D56" s="197">
        <v>43868</v>
      </c>
      <c r="E56" s="210">
        <v>150000</v>
      </c>
      <c r="F56" s="125" t="s">
        <v>39</v>
      </c>
      <c r="G56" s="133">
        <v>5.9</v>
      </c>
      <c r="H56" s="133">
        <v>0.7</v>
      </c>
      <c r="I56" s="210">
        <f t="shared" si="4"/>
        <v>105000</v>
      </c>
    </row>
    <row r="57" spans="1:9" x14ac:dyDescent="0.25">
      <c r="A57" s="234"/>
      <c r="B57" s="145" t="s">
        <v>109</v>
      </c>
      <c r="C57" s="190">
        <v>42237</v>
      </c>
      <c r="D57" s="197">
        <v>42156</v>
      </c>
      <c r="E57" s="210">
        <v>250000</v>
      </c>
      <c r="F57" s="125" t="s">
        <v>28</v>
      </c>
      <c r="G57" s="133">
        <v>9.5</v>
      </c>
      <c r="H57" s="133"/>
      <c r="I57" s="210">
        <f>E57</f>
        <v>250000</v>
      </c>
    </row>
    <row r="58" spans="1:9" x14ac:dyDescent="0.25">
      <c r="A58" s="234"/>
      <c r="B58" s="145" t="s">
        <v>109</v>
      </c>
      <c r="C58" s="190">
        <v>42263</v>
      </c>
      <c r="D58" s="197">
        <v>43971</v>
      </c>
      <c r="E58" s="210">
        <v>210000</v>
      </c>
      <c r="F58" s="125" t="s">
        <v>39</v>
      </c>
      <c r="G58" s="133">
        <v>5.75</v>
      </c>
      <c r="H58" s="133">
        <v>0.69</v>
      </c>
      <c r="I58" s="210">
        <f t="shared" si="4"/>
        <v>144900</v>
      </c>
    </row>
    <row r="59" spans="1:9" x14ac:dyDescent="0.25">
      <c r="A59" s="234"/>
      <c r="B59" s="145" t="s">
        <v>109</v>
      </c>
      <c r="C59" s="190">
        <v>42304</v>
      </c>
      <c r="D59" s="197">
        <v>42415</v>
      </c>
      <c r="E59" s="210">
        <v>100000</v>
      </c>
      <c r="F59" s="125" t="s">
        <v>28</v>
      </c>
      <c r="G59" s="133">
        <v>11.07</v>
      </c>
      <c r="H59" s="133"/>
      <c r="I59" s="210">
        <f t="shared" ref="I59:I65" si="9">E59</f>
        <v>100000</v>
      </c>
    </row>
    <row r="60" spans="1:9" x14ac:dyDescent="0.25">
      <c r="A60" s="234"/>
      <c r="B60" s="145" t="s">
        <v>109</v>
      </c>
      <c r="C60" s="190">
        <v>42321</v>
      </c>
      <c r="D60" s="206">
        <v>42538</v>
      </c>
      <c r="E60" s="210">
        <v>75000</v>
      </c>
      <c r="F60" s="80" t="s">
        <v>28</v>
      </c>
      <c r="G60" s="133">
        <v>11.64</v>
      </c>
      <c r="H60" s="133"/>
      <c r="I60" s="210">
        <f t="shared" si="9"/>
        <v>75000</v>
      </c>
    </row>
    <row r="61" spans="1:9" x14ac:dyDescent="0.25">
      <c r="A61" s="234"/>
      <c r="B61" s="145" t="s">
        <v>109</v>
      </c>
      <c r="C61" s="190">
        <v>42328</v>
      </c>
      <c r="D61" s="197">
        <v>42237</v>
      </c>
      <c r="E61" s="210">
        <v>80000</v>
      </c>
      <c r="F61" s="125" t="s">
        <v>28</v>
      </c>
      <c r="G61" s="133">
        <v>9.68</v>
      </c>
      <c r="H61" s="133"/>
      <c r="I61" s="210">
        <f t="shared" si="9"/>
        <v>80000</v>
      </c>
    </row>
    <row r="62" spans="1:9" x14ac:dyDescent="0.25">
      <c r="A62" s="234"/>
      <c r="B62" s="145" t="s">
        <v>109</v>
      </c>
      <c r="C62" s="196">
        <v>42335</v>
      </c>
      <c r="D62" s="197">
        <v>42388</v>
      </c>
      <c r="E62" s="210">
        <v>80000</v>
      </c>
      <c r="F62" s="125" t="s">
        <v>28</v>
      </c>
      <c r="G62" s="133">
        <v>10.61</v>
      </c>
      <c r="H62" s="133"/>
      <c r="I62" s="210">
        <f t="shared" si="9"/>
        <v>80000</v>
      </c>
    </row>
    <row r="63" spans="1:9" x14ac:dyDescent="0.25">
      <c r="A63" s="234"/>
      <c r="B63" s="145" t="s">
        <v>109</v>
      </c>
      <c r="C63" s="194">
        <v>42338</v>
      </c>
      <c r="D63" s="197">
        <v>42360</v>
      </c>
      <c r="E63" s="210">
        <v>75000</v>
      </c>
      <c r="F63" s="125" t="s">
        <v>28</v>
      </c>
      <c r="G63" s="133">
        <v>10.68</v>
      </c>
      <c r="H63" s="133"/>
      <c r="I63" s="210">
        <f t="shared" si="9"/>
        <v>75000</v>
      </c>
    </row>
    <row r="64" spans="1:9" x14ac:dyDescent="0.25">
      <c r="A64" s="234"/>
      <c r="B64" s="145" t="s">
        <v>109</v>
      </c>
      <c r="C64" s="190">
        <v>42354</v>
      </c>
      <c r="D64" s="197">
        <v>42209</v>
      </c>
      <c r="E64" s="210">
        <v>60000</v>
      </c>
      <c r="F64" s="125" t="s">
        <v>28</v>
      </c>
      <c r="G64" s="133">
        <v>8.75</v>
      </c>
      <c r="H64" s="133"/>
      <c r="I64" s="210">
        <f t="shared" si="9"/>
        <v>60000</v>
      </c>
    </row>
    <row r="65" spans="1:13" x14ac:dyDescent="0.25">
      <c r="A65" s="235"/>
      <c r="B65" s="145" t="s">
        <v>109</v>
      </c>
      <c r="C65" s="196">
        <v>42360</v>
      </c>
      <c r="D65" s="206">
        <v>42514</v>
      </c>
      <c r="E65" s="210">
        <v>150000</v>
      </c>
      <c r="F65" s="128" t="s">
        <v>28</v>
      </c>
      <c r="G65" s="133">
        <v>11.21</v>
      </c>
      <c r="H65" s="133"/>
      <c r="I65" s="210">
        <f t="shared" si="9"/>
        <v>150000</v>
      </c>
    </row>
    <row r="66" spans="1:13" x14ac:dyDescent="0.25">
      <c r="A66" s="71"/>
      <c r="B66" s="156"/>
      <c r="C66" s="170"/>
      <c r="D66" s="207"/>
      <c r="E66" s="117"/>
      <c r="F66" s="129"/>
      <c r="G66" s="224" t="s">
        <v>116</v>
      </c>
      <c r="H66" s="225"/>
      <c r="I66" s="211">
        <f>SUM(I29:I65)</f>
        <v>4061991</v>
      </c>
    </row>
    <row r="67" spans="1:13" x14ac:dyDescent="0.25">
      <c r="A67" s="67"/>
      <c r="B67" s="148"/>
      <c r="C67" s="149"/>
      <c r="D67" s="199"/>
      <c r="E67" s="110"/>
      <c r="F67" s="119"/>
      <c r="G67" s="119"/>
      <c r="H67" s="137"/>
      <c r="I67" s="158"/>
    </row>
    <row r="68" spans="1:13" x14ac:dyDescent="0.25">
      <c r="A68" s="233">
        <v>2016</v>
      </c>
      <c r="B68" s="151" t="s">
        <v>27</v>
      </c>
      <c r="C68" s="196">
        <v>42375</v>
      </c>
      <c r="D68" s="202">
        <v>42445</v>
      </c>
      <c r="E68" s="210">
        <v>88500</v>
      </c>
      <c r="F68" s="125" t="s">
        <v>28</v>
      </c>
      <c r="G68" s="160">
        <v>11</v>
      </c>
      <c r="H68" s="136"/>
      <c r="I68" s="210">
        <f t="shared" ref="I68:I70" si="10">E68</f>
        <v>88500</v>
      </c>
    </row>
    <row r="69" spans="1:13" x14ac:dyDescent="0.25">
      <c r="A69" s="234"/>
      <c r="B69" s="145" t="s">
        <v>109</v>
      </c>
      <c r="C69" s="196">
        <v>42388</v>
      </c>
      <c r="D69" s="206">
        <v>42566</v>
      </c>
      <c r="E69" s="210">
        <v>100000</v>
      </c>
      <c r="F69" s="80" t="s">
        <v>28</v>
      </c>
      <c r="G69" s="171">
        <v>11.43</v>
      </c>
      <c r="H69" s="136"/>
      <c r="I69" s="210">
        <f t="shared" si="10"/>
        <v>100000</v>
      </c>
    </row>
    <row r="70" spans="1:13" x14ac:dyDescent="0.25">
      <c r="A70" s="234"/>
      <c r="B70" s="145" t="s">
        <v>109</v>
      </c>
      <c r="C70" s="196">
        <v>42415</v>
      </c>
      <c r="D70" s="206">
        <v>42594</v>
      </c>
      <c r="E70" s="210">
        <v>100000</v>
      </c>
      <c r="F70" s="80" t="s">
        <v>28</v>
      </c>
      <c r="G70" s="171">
        <v>11.1</v>
      </c>
      <c r="H70" s="136"/>
      <c r="I70" s="210">
        <f t="shared" si="10"/>
        <v>100000</v>
      </c>
    </row>
    <row r="71" spans="1:13" x14ac:dyDescent="0.25">
      <c r="A71" s="234"/>
      <c r="B71" s="145" t="s">
        <v>55</v>
      </c>
      <c r="C71" s="196">
        <v>42417</v>
      </c>
      <c r="D71" s="197">
        <v>46070</v>
      </c>
      <c r="E71" s="210">
        <v>350000</v>
      </c>
      <c r="F71" s="125" t="s">
        <v>8</v>
      </c>
      <c r="G71" s="113" t="s">
        <v>56</v>
      </c>
      <c r="H71" s="133">
        <v>2.96</v>
      </c>
      <c r="I71" s="210">
        <f t="shared" ref="I71:I93" si="11">H71*E71</f>
        <v>1036000</v>
      </c>
    </row>
    <row r="72" spans="1:13" x14ac:dyDescent="0.25">
      <c r="A72" s="234"/>
      <c r="B72" s="145" t="s">
        <v>27</v>
      </c>
      <c r="C72" s="196">
        <v>42419</v>
      </c>
      <c r="D72" s="197">
        <v>42500</v>
      </c>
      <c r="E72" s="210">
        <v>140000</v>
      </c>
      <c r="F72" s="125" t="s">
        <v>28</v>
      </c>
      <c r="G72" s="159" t="s">
        <v>57</v>
      </c>
      <c r="H72" s="136"/>
      <c r="I72" s="210">
        <f t="shared" ref="I72:I92" si="12">E72</f>
        <v>140000</v>
      </c>
      <c r="M72" s="212"/>
    </row>
    <row r="73" spans="1:13" x14ac:dyDescent="0.25">
      <c r="A73" s="234"/>
      <c r="B73" s="145" t="s">
        <v>27</v>
      </c>
      <c r="C73" s="196">
        <v>42454</v>
      </c>
      <c r="D73" s="197">
        <v>42544</v>
      </c>
      <c r="E73" s="210">
        <v>240113.8</v>
      </c>
      <c r="F73" s="125" t="s">
        <v>28</v>
      </c>
      <c r="G73" s="161">
        <v>10.6</v>
      </c>
      <c r="H73" s="136"/>
      <c r="I73" s="210">
        <f t="shared" si="12"/>
        <v>240113.8</v>
      </c>
    </row>
    <row r="74" spans="1:13" x14ac:dyDescent="0.25">
      <c r="A74" s="234"/>
      <c r="B74" s="145" t="s">
        <v>100</v>
      </c>
      <c r="C74" s="196">
        <v>42468</v>
      </c>
      <c r="D74" s="204">
        <v>42647</v>
      </c>
      <c r="E74" s="210">
        <v>100000</v>
      </c>
      <c r="F74" s="80" t="s">
        <v>28</v>
      </c>
      <c r="G74" s="134">
        <v>10.8</v>
      </c>
      <c r="H74" s="136"/>
      <c r="I74" s="210">
        <f t="shared" si="12"/>
        <v>100000</v>
      </c>
    </row>
    <row r="75" spans="1:13" x14ac:dyDescent="0.25">
      <c r="A75" s="234"/>
      <c r="B75" s="62" t="s">
        <v>109</v>
      </c>
      <c r="C75" s="196">
        <v>42471</v>
      </c>
      <c r="D75" s="208">
        <v>42650</v>
      </c>
      <c r="E75" s="210">
        <v>70000</v>
      </c>
      <c r="F75" s="162" t="s">
        <v>28</v>
      </c>
      <c r="G75" s="134">
        <v>10.8</v>
      </c>
      <c r="H75" s="136"/>
      <c r="I75" s="210">
        <f t="shared" si="12"/>
        <v>70000</v>
      </c>
    </row>
    <row r="76" spans="1:13" x14ac:dyDescent="0.25">
      <c r="A76" s="234"/>
      <c r="B76" s="145" t="s">
        <v>27</v>
      </c>
      <c r="C76" s="196">
        <v>42481</v>
      </c>
      <c r="D76" s="197">
        <v>43210</v>
      </c>
      <c r="E76" s="210">
        <v>10000</v>
      </c>
      <c r="F76" s="125" t="s">
        <v>28</v>
      </c>
      <c r="G76" s="125" t="s">
        <v>97</v>
      </c>
      <c r="H76" s="136"/>
      <c r="I76" s="210">
        <f t="shared" si="12"/>
        <v>10000</v>
      </c>
    </row>
    <row r="77" spans="1:13" x14ac:dyDescent="0.25">
      <c r="A77" s="234"/>
      <c r="B77" s="145" t="s">
        <v>27</v>
      </c>
      <c r="C77" s="196">
        <v>42495</v>
      </c>
      <c r="D77" s="197">
        <v>42674</v>
      </c>
      <c r="E77" s="210">
        <v>35000</v>
      </c>
      <c r="F77" s="125" t="s">
        <v>28</v>
      </c>
      <c r="G77" s="163">
        <v>9.7899999999999991</v>
      </c>
      <c r="H77" s="136"/>
      <c r="I77" s="210">
        <f t="shared" si="12"/>
        <v>35000</v>
      </c>
    </row>
    <row r="78" spans="1:13" x14ac:dyDescent="0.25">
      <c r="A78" s="234"/>
      <c r="B78" s="145" t="s">
        <v>27</v>
      </c>
      <c r="C78" s="196">
        <v>42503</v>
      </c>
      <c r="D78" s="197">
        <v>42682</v>
      </c>
      <c r="E78" s="210">
        <v>300000</v>
      </c>
      <c r="F78" s="125" t="s">
        <v>28</v>
      </c>
      <c r="G78" s="159">
        <v>10.23</v>
      </c>
      <c r="H78" s="136"/>
      <c r="I78" s="210">
        <f t="shared" si="12"/>
        <v>300000</v>
      </c>
    </row>
    <row r="79" spans="1:13" x14ac:dyDescent="0.25">
      <c r="A79" s="234"/>
      <c r="B79" s="145" t="s">
        <v>110</v>
      </c>
      <c r="C79" s="196">
        <v>42508</v>
      </c>
      <c r="D79" s="197">
        <v>42594</v>
      </c>
      <c r="E79" s="210">
        <v>100000</v>
      </c>
      <c r="F79" s="125" t="s">
        <v>28</v>
      </c>
      <c r="G79" s="161">
        <v>10.6</v>
      </c>
      <c r="H79" s="136"/>
      <c r="I79" s="210">
        <f t="shared" si="12"/>
        <v>100000</v>
      </c>
    </row>
    <row r="80" spans="1:13" x14ac:dyDescent="0.25">
      <c r="A80" s="234"/>
      <c r="B80" s="62" t="s">
        <v>109</v>
      </c>
      <c r="C80" s="196">
        <v>42514</v>
      </c>
      <c r="D80" s="208">
        <v>42692</v>
      </c>
      <c r="E80" s="210">
        <v>150000</v>
      </c>
      <c r="F80" s="162" t="s">
        <v>28</v>
      </c>
      <c r="G80" s="172">
        <v>10.5</v>
      </c>
      <c r="H80" s="136"/>
      <c r="I80" s="210">
        <f t="shared" si="12"/>
        <v>150000</v>
      </c>
    </row>
    <row r="81" spans="1:13" x14ac:dyDescent="0.25">
      <c r="A81" s="234"/>
      <c r="B81" s="62" t="s">
        <v>109</v>
      </c>
      <c r="C81" s="196">
        <v>42538</v>
      </c>
      <c r="D81" s="206">
        <v>42717</v>
      </c>
      <c r="E81" s="210">
        <v>125000</v>
      </c>
      <c r="F81" s="162" t="s">
        <v>28</v>
      </c>
      <c r="G81" s="171">
        <v>10.35</v>
      </c>
      <c r="H81" s="136"/>
      <c r="I81" s="210">
        <f t="shared" si="12"/>
        <v>125000</v>
      </c>
    </row>
    <row r="82" spans="1:13" x14ac:dyDescent="0.25">
      <c r="A82" s="234"/>
      <c r="B82" s="145" t="s">
        <v>27</v>
      </c>
      <c r="C82" s="196">
        <v>42544</v>
      </c>
      <c r="D82" s="197">
        <v>42654</v>
      </c>
      <c r="E82" s="210">
        <v>170000</v>
      </c>
      <c r="F82" s="125" t="s">
        <v>28</v>
      </c>
      <c r="G82" s="161">
        <v>10.3</v>
      </c>
      <c r="H82" s="136"/>
      <c r="I82" s="210">
        <f t="shared" si="12"/>
        <v>170000</v>
      </c>
    </row>
    <row r="83" spans="1:13" x14ac:dyDescent="0.25">
      <c r="A83" s="234"/>
      <c r="B83" s="145" t="s">
        <v>100</v>
      </c>
      <c r="C83" s="196">
        <v>42551</v>
      </c>
      <c r="D83" s="204">
        <v>42730</v>
      </c>
      <c r="E83" s="210">
        <v>75000</v>
      </c>
      <c r="F83" s="80" t="s">
        <v>28</v>
      </c>
      <c r="G83" s="171">
        <v>10.35</v>
      </c>
      <c r="H83" s="136"/>
      <c r="I83" s="210">
        <f t="shared" si="12"/>
        <v>75000</v>
      </c>
    </row>
    <row r="84" spans="1:13" x14ac:dyDescent="0.25">
      <c r="A84" s="234"/>
      <c r="B84" s="145" t="s">
        <v>27</v>
      </c>
      <c r="C84" s="196">
        <v>42552</v>
      </c>
      <c r="D84" s="197">
        <v>42654</v>
      </c>
      <c r="E84" s="210">
        <v>40000</v>
      </c>
      <c r="F84" s="125" t="s">
        <v>28</v>
      </c>
      <c r="G84" s="161">
        <v>10.5</v>
      </c>
      <c r="H84" s="136"/>
      <c r="I84" s="210">
        <f t="shared" si="12"/>
        <v>40000</v>
      </c>
    </row>
    <row r="85" spans="1:13" x14ac:dyDescent="0.25">
      <c r="A85" s="234"/>
      <c r="B85" s="62" t="s">
        <v>109</v>
      </c>
      <c r="C85" s="196">
        <v>42566</v>
      </c>
      <c r="D85" s="206">
        <v>42745</v>
      </c>
      <c r="E85" s="210">
        <v>100000</v>
      </c>
      <c r="F85" s="162" t="s">
        <v>28</v>
      </c>
      <c r="G85" s="171">
        <v>10.25</v>
      </c>
      <c r="H85" s="136"/>
      <c r="I85" s="210">
        <f t="shared" si="12"/>
        <v>100000</v>
      </c>
    </row>
    <row r="86" spans="1:13" x14ac:dyDescent="0.25">
      <c r="A86" s="234"/>
      <c r="B86" s="145" t="s">
        <v>110</v>
      </c>
      <c r="C86" s="196">
        <v>42594</v>
      </c>
      <c r="D86" s="197">
        <v>42683</v>
      </c>
      <c r="E86" s="210">
        <v>100000</v>
      </c>
      <c r="F86" s="125" t="s">
        <v>28</v>
      </c>
      <c r="G86" s="161">
        <v>10</v>
      </c>
      <c r="H86" s="136"/>
      <c r="I86" s="210">
        <f t="shared" si="12"/>
        <v>100000</v>
      </c>
    </row>
    <row r="87" spans="1:13" x14ac:dyDescent="0.25">
      <c r="A87" s="234"/>
      <c r="B87" s="145" t="s">
        <v>27</v>
      </c>
      <c r="C87" s="196">
        <v>42606</v>
      </c>
      <c r="D87" s="197">
        <v>42704</v>
      </c>
      <c r="E87" s="210">
        <v>100000</v>
      </c>
      <c r="F87" s="125" t="s">
        <v>28</v>
      </c>
      <c r="G87" s="161">
        <v>10.1</v>
      </c>
      <c r="H87" s="136"/>
      <c r="I87" s="210">
        <f t="shared" si="12"/>
        <v>100000</v>
      </c>
    </row>
    <row r="88" spans="1:13" x14ac:dyDescent="0.25">
      <c r="A88" s="234"/>
      <c r="B88" s="145" t="s">
        <v>27</v>
      </c>
      <c r="C88" s="196">
        <v>42614</v>
      </c>
      <c r="D88" s="197">
        <v>42704</v>
      </c>
      <c r="E88" s="210">
        <v>30000</v>
      </c>
      <c r="F88" s="125" t="s">
        <v>28</v>
      </c>
      <c r="G88" s="159">
        <v>10.35</v>
      </c>
      <c r="H88" s="136"/>
      <c r="I88" s="210">
        <f t="shared" si="12"/>
        <v>30000</v>
      </c>
    </row>
    <row r="89" spans="1:13" x14ac:dyDescent="0.25">
      <c r="A89" s="234"/>
      <c r="B89" s="62" t="s">
        <v>109</v>
      </c>
      <c r="C89" s="196">
        <v>42643</v>
      </c>
      <c r="D89" s="206">
        <v>42814</v>
      </c>
      <c r="E89" s="210">
        <v>100000</v>
      </c>
      <c r="F89" s="162" t="s">
        <v>28</v>
      </c>
      <c r="G89" s="171">
        <v>10.25</v>
      </c>
      <c r="H89" s="136"/>
      <c r="I89" s="210">
        <f t="shared" si="12"/>
        <v>100000</v>
      </c>
      <c r="M89" s="212"/>
    </row>
    <row r="90" spans="1:13" x14ac:dyDescent="0.25">
      <c r="A90" s="234"/>
      <c r="B90" s="145" t="s">
        <v>100</v>
      </c>
      <c r="C90" s="196">
        <v>42647</v>
      </c>
      <c r="D90" s="204">
        <v>42825</v>
      </c>
      <c r="E90" s="210">
        <v>100000</v>
      </c>
      <c r="F90" s="80" t="s">
        <v>28</v>
      </c>
      <c r="G90" s="134">
        <v>10.5</v>
      </c>
      <c r="H90" s="136"/>
      <c r="I90" s="210">
        <f t="shared" si="12"/>
        <v>100000</v>
      </c>
    </row>
    <row r="91" spans="1:13" x14ac:dyDescent="0.25">
      <c r="A91" s="234"/>
      <c r="B91" s="145" t="s">
        <v>27</v>
      </c>
      <c r="C91" s="196">
        <v>42654</v>
      </c>
      <c r="D91" s="204">
        <v>42746</v>
      </c>
      <c r="E91" s="210">
        <v>180000</v>
      </c>
      <c r="F91" s="125" t="s">
        <v>28</v>
      </c>
      <c r="G91" s="161">
        <v>10.1</v>
      </c>
      <c r="H91" s="136"/>
      <c r="I91" s="210">
        <f t="shared" si="12"/>
        <v>180000</v>
      </c>
    </row>
    <row r="92" spans="1:13" x14ac:dyDescent="0.25">
      <c r="A92" s="234"/>
      <c r="B92" s="62" t="s">
        <v>109</v>
      </c>
      <c r="C92" s="196">
        <v>42664</v>
      </c>
      <c r="D92" s="206">
        <v>42843</v>
      </c>
      <c r="E92" s="210">
        <v>70000</v>
      </c>
      <c r="F92" s="162" t="s">
        <v>28</v>
      </c>
      <c r="G92" s="171">
        <v>10.15</v>
      </c>
      <c r="H92" s="136"/>
      <c r="I92" s="210">
        <f t="shared" si="12"/>
        <v>70000</v>
      </c>
    </row>
    <row r="93" spans="1:13" x14ac:dyDescent="0.25">
      <c r="A93" s="234"/>
      <c r="B93" s="145" t="s">
        <v>27</v>
      </c>
      <c r="C93" s="196">
        <v>42675</v>
      </c>
      <c r="D93" s="204">
        <v>44502</v>
      </c>
      <c r="E93" s="210">
        <v>500000</v>
      </c>
      <c r="F93" s="125" t="s">
        <v>8</v>
      </c>
      <c r="G93" s="164">
        <v>5.1360000000000001</v>
      </c>
      <c r="H93" s="133">
        <v>3.1</v>
      </c>
      <c r="I93" s="210">
        <f t="shared" si="11"/>
        <v>1550000</v>
      </c>
    </row>
    <row r="94" spans="1:13" x14ac:dyDescent="0.25">
      <c r="A94" s="234"/>
      <c r="B94" s="145" t="s">
        <v>27</v>
      </c>
      <c r="C94" s="196">
        <v>42682</v>
      </c>
      <c r="D94" s="204">
        <v>42780</v>
      </c>
      <c r="E94" s="210">
        <v>200000</v>
      </c>
      <c r="F94" s="125" t="s">
        <v>28</v>
      </c>
      <c r="G94" s="165" t="s">
        <v>98</v>
      </c>
      <c r="H94" s="136"/>
      <c r="I94" s="210">
        <f t="shared" ref="I94:I100" si="13">E94</f>
        <v>200000</v>
      </c>
    </row>
    <row r="95" spans="1:13" x14ac:dyDescent="0.25">
      <c r="A95" s="234"/>
      <c r="B95" s="145" t="s">
        <v>110</v>
      </c>
      <c r="C95" s="196">
        <v>42683</v>
      </c>
      <c r="D95" s="197">
        <v>42774</v>
      </c>
      <c r="E95" s="210">
        <v>100000</v>
      </c>
      <c r="F95" s="125" t="s">
        <v>28</v>
      </c>
      <c r="G95" s="161">
        <v>10.1</v>
      </c>
      <c r="H95" s="136"/>
      <c r="I95" s="210">
        <f t="shared" si="13"/>
        <v>100000</v>
      </c>
    </row>
    <row r="96" spans="1:13" x14ac:dyDescent="0.25">
      <c r="A96" s="234"/>
      <c r="B96" s="62" t="s">
        <v>109</v>
      </c>
      <c r="C96" s="196">
        <v>42688</v>
      </c>
      <c r="D96" s="206">
        <v>42867</v>
      </c>
      <c r="E96" s="210">
        <v>100000</v>
      </c>
      <c r="F96" s="162" t="s">
        <v>28</v>
      </c>
      <c r="G96" s="171">
        <v>10.5</v>
      </c>
      <c r="H96" s="136"/>
      <c r="I96" s="210">
        <f t="shared" si="13"/>
        <v>100000</v>
      </c>
    </row>
    <row r="97" spans="1:9" x14ac:dyDescent="0.25">
      <c r="A97" s="234"/>
      <c r="B97" s="145" t="s">
        <v>27</v>
      </c>
      <c r="C97" s="196">
        <v>42704</v>
      </c>
      <c r="D97" s="204">
        <v>42801</v>
      </c>
      <c r="E97" s="210">
        <v>160000</v>
      </c>
      <c r="F97" s="125" t="s">
        <v>28</v>
      </c>
      <c r="G97" s="165" t="s">
        <v>99</v>
      </c>
      <c r="H97" s="136"/>
      <c r="I97" s="210">
        <f t="shared" si="13"/>
        <v>160000</v>
      </c>
    </row>
    <row r="98" spans="1:9" x14ac:dyDescent="0.25">
      <c r="A98" s="234"/>
      <c r="B98" s="145" t="s">
        <v>27</v>
      </c>
      <c r="C98" s="196">
        <v>42717</v>
      </c>
      <c r="D98" s="204">
        <v>42801</v>
      </c>
      <c r="E98" s="210">
        <v>30000</v>
      </c>
      <c r="F98" s="125" t="s">
        <v>28</v>
      </c>
      <c r="G98" s="165">
        <v>10.45</v>
      </c>
      <c r="H98" s="136"/>
      <c r="I98" s="210">
        <f t="shared" si="13"/>
        <v>30000</v>
      </c>
    </row>
    <row r="99" spans="1:9" x14ac:dyDescent="0.25">
      <c r="A99" s="234"/>
      <c r="B99" s="62" t="s">
        <v>109</v>
      </c>
      <c r="C99" s="196">
        <v>42717</v>
      </c>
      <c r="D99" s="206">
        <v>42895</v>
      </c>
      <c r="E99" s="210">
        <v>70000</v>
      </c>
      <c r="F99" s="162" t="s">
        <v>28</v>
      </c>
      <c r="G99" s="171">
        <v>10.5</v>
      </c>
      <c r="H99" s="136"/>
      <c r="I99" s="210">
        <f t="shared" si="13"/>
        <v>70000</v>
      </c>
    </row>
    <row r="100" spans="1:9" x14ac:dyDescent="0.25">
      <c r="A100" s="234"/>
      <c r="B100" s="145" t="s">
        <v>100</v>
      </c>
      <c r="C100" s="196">
        <v>42730</v>
      </c>
      <c r="D100" s="204">
        <v>42909</v>
      </c>
      <c r="E100" s="210">
        <v>75000</v>
      </c>
      <c r="F100" s="80" t="s">
        <v>28</v>
      </c>
      <c r="G100" s="134">
        <v>10.6</v>
      </c>
      <c r="H100" s="136"/>
      <c r="I100" s="210">
        <f t="shared" si="13"/>
        <v>75000</v>
      </c>
    </row>
    <row r="101" spans="1:9" x14ac:dyDescent="0.25">
      <c r="A101" s="70"/>
      <c r="B101" s="156"/>
      <c r="C101" s="166"/>
      <c r="D101" s="198"/>
      <c r="E101" s="115"/>
      <c r="F101" s="123"/>
      <c r="G101" s="224" t="s">
        <v>117</v>
      </c>
      <c r="H101" s="225"/>
      <c r="I101" s="211">
        <f>SUM(I68:I100)</f>
        <v>5944613.7999999998</v>
      </c>
    </row>
    <row r="102" spans="1:9" x14ac:dyDescent="0.25">
      <c r="A102" s="70"/>
      <c r="B102" s="156"/>
      <c r="C102" s="166"/>
      <c r="D102" s="198"/>
      <c r="E102" s="115"/>
      <c r="F102" s="123"/>
      <c r="G102" s="123"/>
      <c r="H102" s="140"/>
      <c r="I102" s="123"/>
    </row>
    <row r="103" spans="1:9" x14ac:dyDescent="0.25">
      <c r="A103" s="234">
        <v>2017</v>
      </c>
      <c r="B103" s="62" t="s">
        <v>109</v>
      </c>
      <c r="C103" s="196">
        <v>42745</v>
      </c>
      <c r="D103" s="204">
        <v>42923</v>
      </c>
      <c r="E103" s="210">
        <v>100000</v>
      </c>
      <c r="F103" s="162" t="s">
        <v>28</v>
      </c>
      <c r="G103" s="172">
        <v>10.5</v>
      </c>
      <c r="H103" s="136"/>
      <c r="I103" s="210">
        <f t="shared" ref="I103:I104" si="14">E103</f>
        <v>100000</v>
      </c>
    </row>
    <row r="104" spans="1:9" x14ac:dyDescent="0.25">
      <c r="A104" s="234"/>
      <c r="B104" s="145" t="s">
        <v>27</v>
      </c>
      <c r="C104" s="196">
        <v>42746</v>
      </c>
      <c r="D104" s="204">
        <v>42837</v>
      </c>
      <c r="E104" s="210">
        <v>80000</v>
      </c>
      <c r="F104" s="125" t="s">
        <v>28</v>
      </c>
      <c r="G104" s="167">
        <v>10.45</v>
      </c>
      <c r="H104" s="136"/>
      <c r="I104" s="210">
        <f t="shared" si="14"/>
        <v>80000</v>
      </c>
    </row>
    <row r="105" spans="1:9" x14ac:dyDescent="0.25">
      <c r="G105" s="224" t="s">
        <v>117</v>
      </c>
      <c r="H105" s="225"/>
      <c r="I105" s="211">
        <f>I103+I104</f>
        <v>180000</v>
      </c>
    </row>
    <row r="106" spans="1:9" x14ac:dyDescent="0.25">
      <c r="F106" s="226" t="s">
        <v>131</v>
      </c>
      <c r="G106" s="227"/>
      <c r="H106" s="228"/>
      <c r="I106" s="211">
        <f>SUM(I5+I8+I13+I27+I66+I101+I105)</f>
        <v>16391604.800000001</v>
      </c>
    </row>
    <row r="110" spans="1:9" x14ac:dyDescent="0.25">
      <c r="B110" s="221" t="s">
        <v>128</v>
      </c>
      <c r="C110" s="222"/>
      <c r="D110" s="222"/>
      <c r="E110" s="222"/>
      <c r="F110" s="223"/>
    </row>
    <row r="111" spans="1:9" ht="45" x14ac:dyDescent="0.25">
      <c r="B111" s="100" t="s">
        <v>119</v>
      </c>
      <c r="C111" s="101" t="s">
        <v>125</v>
      </c>
      <c r="D111" s="101" t="s">
        <v>126</v>
      </c>
      <c r="E111" s="107" t="s">
        <v>123</v>
      </c>
      <c r="F111" s="100" t="s">
        <v>124</v>
      </c>
    </row>
    <row r="112" spans="1:9" x14ac:dyDescent="0.25">
      <c r="B112" s="99" t="s">
        <v>120</v>
      </c>
      <c r="C112" s="130">
        <v>3600000</v>
      </c>
      <c r="D112" s="182">
        <v>1960000</v>
      </c>
      <c r="E112" s="210">
        <v>6848704.7999999998</v>
      </c>
      <c r="F112" s="130">
        <f>I106</f>
        <v>16391604.800000001</v>
      </c>
    </row>
    <row r="113" spans="5:9" x14ac:dyDescent="0.25">
      <c r="E113" s="124"/>
      <c r="F113" s="141"/>
      <c r="G113" s="169"/>
      <c r="H113" s="144"/>
      <c r="I113" s="144"/>
    </row>
    <row r="114" spans="5:9" x14ac:dyDescent="0.25">
      <c r="E114" s="124"/>
      <c r="F114" s="141"/>
      <c r="G114" s="169"/>
      <c r="H114" s="144"/>
      <c r="I114" s="144"/>
    </row>
  </sheetData>
  <mergeCells count="14">
    <mergeCell ref="A10:A12"/>
    <mergeCell ref="A15:A26"/>
    <mergeCell ref="A29:A65"/>
    <mergeCell ref="A68:A100"/>
    <mergeCell ref="A103:A104"/>
    <mergeCell ref="B110:F110"/>
    <mergeCell ref="G101:H101"/>
    <mergeCell ref="F106:H106"/>
    <mergeCell ref="G5:H5"/>
    <mergeCell ref="G8:H8"/>
    <mergeCell ref="G13:H13"/>
    <mergeCell ref="G27:H27"/>
    <mergeCell ref="G66:H66"/>
    <mergeCell ref="G105:H105"/>
  </mergeCells>
  <pageMargins left="0.7" right="0.7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zoomScaleNormal="100" workbookViewId="0">
      <selection activeCell="L20" sqref="L20"/>
    </sheetView>
  </sheetViews>
  <sheetFormatPr defaultRowHeight="15" x14ac:dyDescent="0.25"/>
  <cols>
    <col min="1" max="1" width="10.5703125" customWidth="1"/>
    <col min="2" max="2" width="18.28515625" bestFit="1" customWidth="1"/>
    <col min="3" max="3" width="14.5703125" style="76" bestFit="1" customWidth="1"/>
    <col min="4" max="4" width="11.28515625" style="76" bestFit="1" customWidth="1"/>
    <col min="5" max="5" width="10.28515625" style="75" bestFit="1" customWidth="1"/>
    <col min="6" max="6" width="8.7109375" style="49" bestFit="1" customWidth="1"/>
    <col min="7" max="7" width="5.85546875" style="75" bestFit="1" customWidth="1"/>
    <col min="8" max="8" width="10.7109375" style="49" bestFit="1" customWidth="1"/>
    <col min="9" max="9" width="15" style="74" bestFit="1" customWidth="1"/>
    <col min="12" max="12" width="20.28515625" bestFit="1" customWidth="1"/>
    <col min="13" max="14" width="11" bestFit="1" customWidth="1"/>
    <col min="15" max="15" width="13.7109375" bestFit="1" customWidth="1"/>
    <col min="16" max="16" width="11.42578125" bestFit="1" customWidth="1"/>
    <col min="17" max="17" width="12.28515625" customWidth="1"/>
    <col min="18" max="18" width="8.7109375" bestFit="1" customWidth="1"/>
    <col min="19" max="19" width="10.140625" bestFit="1" customWidth="1"/>
    <col min="20" max="20" width="16" bestFit="1" customWidth="1"/>
  </cols>
  <sheetData>
    <row r="2" spans="1:12" s="73" customFormat="1" ht="45" x14ac:dyDescent="0.25">
      <c r="A2" s="92" t="s">
        <v>95</v>
      </c>
      <c r="B2" s="92" t="s">
        <v>94</v>
      </c>
      <c r="C2" s="96" t="s">
        <v>2</v>
      </c>
      <c r="D2" s="96" t="s">
        <v>3</v>
      </c>
      <c r="E2" s="92" t="s">
        <v>135</v>
      </c>
      <c r="F2" s="92" t="s">
        <v>5</v>
      </c>
      <c r="G2" s="92" t="s">
        <v>6</v>
      </c>
      <c r="H2" s="94" t="s">
        <v>111</v>
      </c>
      <c r="I2" s="97" t="s">
        <v>133</v>
      </c>
    </row>
    <row r="3" spans="1:12" ht="20.25" customHeight="1" x14ac:dyDescent="0.25">
      <c r="A3" s="235">
        <v>2012</v>
      </c>
      <c r="B3" s="77" t="s">
        <v>118</v>
      </c>
      <c r="C3" s="186">
        <v>41181</v>
      </c>
      <c r="D3" s="173">
        <v>43185</v>
      </c>
      <c r="E3" s="183">
        <v>1500000</v>
      </c>
      <c r="F3" s="78" t="s">
        <v>8</v>
      </c>
      <c r="G3" s="79">
        <v>2.8</v>
      </c>
      <c r="H3" s="165">
        <v>1.78</v>
      </c>
      <c r="I3" s="183">
        <v>2678000</v>
      </c>
      <c r="L3" s="184"/>
    </row>
    <row r="4" spans="1:12" x14ac:dyDescent="0.25">
      <c r="A4" s="233"/>
      <c r="B4" s="77" t="s">
        <v>118</v>
      </c>
      <c r="C4" s="186">
        <v>41185</v>
      </c>
      <c r="D4" s="173">
        <v>41913</v>
      </c>
      <c r="E4" s="177"/>
      <c r="F4" s="78" t="s">
        <v>28</v>
      </c>
      <c r="G4" s="79">
        <v>3.7</v>
      </c>
      <c r="H4" s="80"/>
      <c r="I4" s="183">
        <v>1624482.56</v>
      </c>
    </row>
    <row r="5" spans="1:12" ht="21" customHeight="1" x14ac:dyDescent="0.25">
      <c r="A5" s="84"/>
      <c r="B5" s="85"/>
      <c r="C5" s="187"/>
      <c r="D5" s="174"/>
      <c r="E5" s="178"/>
      <c r="F5" s="86"/>
      <c r="G5" s="224" t="s">
        <v>127</v>
      </c>
      <c r="H5" s="225"/>
      <c r="I5" s="185">
        <f>SUM(I3:I4)</f>
        <v>4302482.5600000005</v>
      </c>
    </row>
    <row r="6" spans="1:12" x14ac:dyDescent="0.25">
      <c r="A6" s="235">
        <v>2013</v>
      </c>
      <c r="B6" s="82" t="s">
        <v>118</v>
      </c>
      <c r="C6" s="188">
        <v>41325</v>
      </c>
      <c r="D6" s="175">
        <v>42053</v>
      </c>
      <c r="E6" s="179"/>
      <c r="F6" s="83" t="s">
        <v>28</v>
      </c>
      <c r="G6" s="79">
        <v>2.85</v>
      </c>
      <c r="H6" s="80"/>
      <c r="I6" s="183">
        <v>1515326.8230000001</v>
      </c>
    </row>
    <row r="7" spans="1:12" x14ac:dyDescent="0.25">
      <c r="A7" s="237"/>
      <c r="B7" s="77" t="s">
        <v>118</v>
      </c>
      <c r="C7" s="186">
        <v>41507</v>
      </c>
      <c r="D7" s="173">
        <v>42235</v>
      </c>
      <c r="E7" s="177"/>
      <c r="F7" s="78" t="s">
        <v>28</v>
      </c>
      <c r="G7" s="79">
        <v>4.5</v>
      </c>
      <c r="H7" s="80"/>
      <c r="I7" s="183">
        <v>1817300</v>
      </c>
    </row>
    <row r="8" spans="1:12" x14ac:dyDescent="0.25">
      <c r="A8" s="233"/>
      <c r="B8" s="77" t="s">
        <v>118</v>
      </c>
      <c r="C8" s="186">
        <v>41557</v>
      </c>
      <c r="D8" s="173">
        <v>43383</v>
      </c>
      <c r="E8" s="183">
        <v>1250000</v>
      </c>
      <c r="F8" s="78" t="s">
        <v>8</v>
      </c>
      <c r="G8" s="79">
        <v>4.5599999999999996</v>
      </c>
      <c r="H8" s="165">
        <v>1.98</v>
      </c>
      <c r="I8" s="183">
        <v>2472000</v>
      </c>
    </row>
    <row r="9" spans="1:12" ht="21.75" customHeight="1" x14ac:dyDescent="0.25">
      <c r="A9" s="84"/>
      <c r="B9" s="85"/>
      <c r="C9" s="187"/>
      <c r="D9" s="174"/>
      <c r="E9" s="180"/>
      <c r="F9" s="86"/>
      <c r="G9" s="238" t="s">
        <v>114</v>
      </c>
      <c r="H9" s="225"/>
      <c r="I9" s="185">
        <f>SUM(I6:I8)</f>
        <v>5804626.8229999999</v>
      </c>
      <c r="J9" s="63"/>
    </row>
    <row r="10" spans="1:12" x14ac:dyDescent="0.25">
      <c r="A10" s="235">
        <v>2014</v>
      </c>
      <c r="B10" s="77" t="s">
        <v>118</v>
      </c>
      <c r="C10" s="186">
        <v>41689</v>
      </c>
      <c r="D10" s="173">
        <v>42417</v>
      </c>
      <c r="E10" s="177"/>
      <c r="F10" s="87" t="s">
        <v>28</v>
      </c>
      <c r="G10" s="79">
        <v>5.3</v>
      </c>
      <c r="H10" s="80"/>
      <c r="I10" s="183">
        <v>1332820</v>
      </c>
    </row>
    <row r="11" spans="1:12" x14ac:dyDescent="0.25">
      <c r="A11" s="237"/>
      <c r="B11" s="77" t="s">
        <v>118</v>
      </c>
      <c r="C11" s="186">
        <v>41913</v>
      </c>
      <c r="D11" s="173">
        <v>42641</v>
      </c>
      <c r="E11" s="177"/>
      <c r="F11" s="88" t="s">
        <v>28</v>
      </c>
      <c r="G11" s="79">
        <v>4.84</v>
      </c>
      <c r="H11" s="80"/>
      <c r="I11" s="183">
        <v>1839964.07</v>
      </c>
    </row>
    <row r="12" spans="1:12" x14ac:dyDescent="0.25">
      <c r="A12" s="233"/>
      <c r="B12" s="77" t="s">
        <v>118</v>
      </c>
      <c r="C12" s="186">
        <v>41968</v>
      </c>
      <c r="D12" s="173">
        <v>45621</v>
      </c>
      <c r="E12" s="183">
        <v>1000000</v>
      </c>
      <c r="F12" s="88" t="s">
        <v>8</v>
      </c>
      <c r="G12" s="79">
        <v>4.49</v>
      </c>
      <c r="H12" s="165">
        <v>2.3199999999999998</v>
      </c>
      <c r="I12" s="183">
        <v>2221000</v>
      </c>
    </row>
    <row r="13" spans="1:12" ht="20.25" customHeight="1" x14ac:dyDescent="0.25">
      <c r="A13" s="89"/>
      <c r="B13" s="90"/>
      <c r="C13" s="189"/>
      <c r="D13" s="176"/>
      <c r="E13" s="181"/>
      <c r="F13" s="91"/>
      <c r="G13" s="224" t="s">
        <v>115</v>
      </c>
      <c r="H13" s="225"/>
      <c r="I13" s="185">
        <f>SUM(I10:I12)</f>
        <v>5393784.0700000003</v>
      </c>
      <c r="J13" s="63"/>
    </row>
    <row r="14" spans="1:12" x14ac:dyDescent="0.25">
      <c r="A14" s="235">
        <v>2015</v>
      </c>
      <c r="B14" s="82" t="s">
        <v>118</v>
      </c>
      <c r="C14" s="188">
        <v>42053</v>
      </c>
      <c r="D14" s="175">
        <f>+C14+728</f>
        <v>42781</v>
      </c>
      <c r="E14" s="179"/>
      <c r="F14" s="83" t="s">
        <v>28</v>
      </c>
      <c r="G14" s="79">
        <v>3.9</v>
      </c>
      <c r="H14" s="80"/>
      <c r="I14" s="183">
        <v>1801515.314</v>
      </c>
    </row>
    <row r="15" spans="1:12" x14ac:dyDescent="0.25">
      <c r="A15" s="233"/>
      <c r="B15" s="77" t="s">
        <v>118</v>
      </c>
      <c r="C15" s="186">
        <v>42235</v>
      </c>
      <c r="D15" s="173">
        <f>+C15+728</f>
        <v>42963</v>
      </c>
      <c r="E15" s="177"/>
      <c r="F15" s="78" t="s">
        <v>28</v>
      </c>
      <c r="G15" s="79">
        <v>4.9800000000000004</v>
      </c>
      <c r="H15" s="80"/>
      <c r="I15" s="183">
        <v>1588783.919</v>
      </c>
    </row>
    <row r="16" spans="1:12" ht="21.75" customHeight="1" x14ac:dyDescent="0.25">
      <c r="A16" s="84"/>
      <c r="B16" s="85"/>
      <c r="C16" s="187"/>
      <c r="D16" s="174"/>
      <c r="E16" s="178"/>
      <c r="F16" s="86"/>
      <c r="G16" s="238" t="s">
        <v>116</v>
      </c>
      <c r="H16" s="225"/>
      <c r="I16" s="185">
        <f>SUM(I14:I15)</f>
        <v>3390299.233</v>
      </c>
      <c r="J16" s="63"/>
    </row>
    <row r="17" spans="1:12" x14ac:dyDescent="0.25">
      <c r="A17" s="237">
        <v>2016</v>
      </c>
      <c r="B17" s="82" t="s">
        <v>118</v>
      </c>
      <c r="C17" s="188">
        <v>42417</v>
      </c>
      <c r="D17" s="175">
        <f>+C17+728</f>
        <v>43145</v>
      </c>
      <c r="E17" s="179"/>
      <c r="F17" s="83" t="s">
        <v>28</v>
      </c>
      <c r="G17" s="79">
        <v>5.32</v>
      </c>
      <c r="H17" s="80"/>
      <c r="I17" s="183">
        <v>1900352.27</v>
      </c>
    </row>
    <row r="18" spans="1:12" x14ac:dyDescent="0.25">
      <c r="A18" s="237"/>
      <c r="B18" s="77" t="s">
        <v>118</v>
      </c>
      <c r="C18" s="186">
        <v>42529</v>
      </c>
      <c r="D18" s="173">
        <v>44355</v>
      </c>
      <c r="E18" s="183">
        <v>1000000</v>
      </c>
      <c r="F18" s="81" t="s">
        <v>8</v>
      </c>
      <c r="G18" s="79">
        <v>4.25</v>
      </c>
      <c r="H18" s="165">
        <v>2.89</v>
      </c>
      <c r="I18" s="183">
        <v>2889000</v>
      </c>
    </row>
    <row r="19" spans="1:12" x14ac:dyDescent="0.25">
      <c r="A19" s="237"/>
      <c r="B19" s="77" t="s">
        <v>118</v>
      </c>
      <c r="C19" s="186">
        <v>42571</v>
      </c>
      <c r="D19" s="173">
        <v>44391</v>
      </c>
      <c r="E19" s="177"/>
      <c r="F19" s="78" t="s">
        <v>28</v>
      </c>
      <c r="G19" s="79">
        <v>4.7</v>
      </c>
      <c r="H19" s="80"/>
      <c r="I19" s="183">
        <v>907500</v>
      </c>
    </row>
    <row r="20" spans="1:12" x14ac:dyDescent="0.25">
      <c r="A20" s="237"/>
      <c r="B20" s="77" t="s">
        <v>118</v>
      </c>
      <c r="C20" s="186">
        <v>42641</v>
      </c>
      <c r="D20" s="173">
        <v>43369</v>
      </c>
      <c r="E20" s="177"/>
      <c r="F20" s="78" t="s">
        <v>28</v>
      </c>
      <c r="G20" s="79">
        <v>4.4000000000000004</v>
      </c>
      <c r="H20" s="80"/>
      <c r="I20" s="183">
        <v>1102839.1780000001</v>
      </c>
    </row>
    <row r="21" spans="1:12" x14ac:dyDescent="0.25">
      <c r="A21" s="237"/>
      <c r="B21" s="77" t="s">
        <v>118</v>
      </c>
      <c r="C21" s="186">
        <v>42641</v>
      </c>
      <c r="D21" s="173">
        <v>44461</v>
      </c>
      <c r="E21" s="177"/>
      <c r="F21" s="78" t="s">
        <v>28</v>
      </c>
      <c r="G21" s="79">
        <v>1.1200000000000001</v>
      </c>
      <c r="H21" s="80"/>
      <c r="I21" s="183">
        <v>1066565.0919999999</v>
      </c>
    </row>
    <row r="22" spans="1:12" x14ac:dyDescent="0.25">
      <c r="A22" s="233"/>
      <c r="B22" s="77" t="s">
        <v>118</v>
      </c>
      <c r="C22" s="186">
        <v>42697</v>
      </c>
      <c r="D22" s="173">
        <v>43425</v>
      </c>
      <c r="E22" s="177"/>
      <c r="F22" s="78" t="s">
        <v>28</v>
      </c>
      <c r="G22" s="79">
        <v>5.08</v>
      </c>
      <c r="H22" s="80"/>
      <c r="I22" s="183">
        <v>1285000</v>
      </c>
      <c r="L22" s="63"/>
    </row>
    <row r="23" spans="1:12" ht="18.75" customHeight="1" x14ac:dyDescent="0.25">
      <c r="E23" s="108"/>
      <c r="G23" s="224" t="s">
        <v>117</v>
      </c>
      <c r="H23" s="225"/>
      <c r="I23" s="185">
        <f>SUM(I17:I22)</f>
        <v>9151256.5399999991</v>
      </c>
    </row>
    <row r="25" spans="1:12" ht="22.5" customHeight="1" x14ac:dyDescent="0.25">
      <c r="F25" s="236" t="s">
        <v>134</v>
      </c>
      <c r="G25" s="236"/>
      <c r="H25" s="236"/>
      <c r="I25" s="185">
        <f>SUM(I5+I9+I13+I16+I23)</f>
        <v>28042449.226</v>
      </c>
    </row>
    <row r="28" spans="1:12" x14ac:dyDescent="0.25">
      <c r="E28" s="49"/>
      <c r="F28" s="75"/>
      <c r="G28" s="49"/>
      <c r="H28" s="74"/>
      <c r="I28"/>
    </row>
    <row r="29" spans="1:12" x14ac:dyDescent="0.25">
      <c r="E29" s="49"/>
      <c r="F29" s="75"/>
      <c r="G29" s="49"/>
      <c r="H29" s="74"/>
      <c r="I29"/>
    </row>
    <row r="30" spans="1:12" x14ac:dyDescent="0.25">
      <c r="E30" s="49"/>
      <c r="F30" s="75"/>
      <c r="G30" s="49"/>
      <c r="H30" s="74"/>
      <c r="I30"/>
    </row>
  </sheetData>
  <autoFilter ref="F2:F25"/>
  <mergeCells count="11">
    <mergeCell ref="F25:H25"/>
    <mergeCell ref="A3:A4"/>
    <mergeCell ref="A6:A8"/>
    <mergeCell ref="A10:A12"/>
    <mergeCell ref="A14:A15"/>
    <mergeCell ref="A17:A22"/>
    <mergeCell ref="G5:H5"/>
    <mergeCell ref="G9:H9"/>
    <mergeCell ref="G13:H13"/>
    <mergeCell ref="G16:H16"/>
    <mergeCell ref="G23:H23"/>
  </mergeCells>
  <pageMargins left="0.7" right="0.7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8:K16"/>
  <sheetViews>
    <sheetView tabSelected="1" workbookViewId="0">
      <selection activeCell="L19" sqref="L19"/>
    </sheetView>
  </sheetViews>
  <sheetFormatPr defaultRowHeight="15" x14ac:dyDescent="0.25"/>
  <cols>
    <col min="6" max="6" width="11.85546875" customWidth="1"/>
    <col min="7" max="7" width="14.5703125" customWidth="1"/>
    <col min="8" max="8" width="14.42578125" customWidth="1"/>
    <col min="9" max="9" width="11.7109375" customWidth="1"/>
    <col min="10" max="10" width="15.85546875" customWidth="1"/>
    <col min="11" max="11" width="10.140625" bestFit="1" customWidth="1"/>
  </cols>
  <sheetData>
    <row r="8" spans="6:11" x14ac:dyDescent="0.25">
      <c r="F8" s="221" t="s">
        <v>128</v>
      </c>
      <c r="G8" s="222"/>
      <c r="H8" s="222"/>
      <c r="I8" s="222"/>
      <c r="J8" s="223"/>
    </row>
    <row r="9" spans="6:11" ht="30" x14ac:dyDescent="0.25">
      <c r="F9" s="100" t="s">
        <v>119</v>
      </c>
      <c r="G9" s="101" t="s">
        <v>125</v>
      </c>
      <c r="H9" s="101" t="s">
        <v>126</v>
      </c>
      <c r="I9" s="101" t="s">
        <v>123</v>
      </c>
      <c r="J9" s="100" t="s">
        <v>124</v>
      </c>
    </row>
    <row r="10" spans="6:11" x14ac:dyDescent="0.25">
      <c r="F10" s="99" t="s">
        <v>120</v>
      </c>
      <c r="G10" s="102">
        <v>3600000</v>
      </c>
      <c r="H10" s="102">
        <v>1960000</v>
      </c>
      <c r="I10" s="102">
        <v>6848704.7999999998</v>
      </c>
      <c r="J10" s="102">
        <v>16391604.800000001</v>
      </c>
      <c r="K10" s="104"/>
    </row>
    <row r="11" spans="6:11" x14ac:dyDescent="0.25">
      <c r="F11" s="99" t="s">
        <v>121</v>
      </c>
      <c r="G11" s="102">
        <v>4750000</v>
      </c>
      <c r="H11" s="102"/>
      <c r="I11" s="102">
        <v>17782449.226</v>
      </c>
      <c r="J11" s="102">
        <v>28042449.226</v>
      </c>
      <c r="K11" s="104"/>
    </row>
    <row r="12" spans="6:11" x14ac:dyDescent="0.25">
      <c r="F12" s="99" t="s">
        <v>122</v>
      </c>
      <c r="G12" s="103">
        <f>SUM(G10:G11)</f>
        <v>8350000</v>
      </c>
      <c r="H12" s="103">
        <f t="shared" ref="H12:J12" si="0">SUM(H10:H11)</f>
        <v>1960000</v>
      </c>
      <c r="I12" s="103">
        <f t="shared" si="0"/>
        <v>24631154.026000001</v>
      </c>
      <c r="J12" s="103">
        <f t="shared" si="0"/>
        <v>44434054.026000001</v>
      </c>
    </row>
    <row r="15" spans="6:11" x14ac:dyDescent="0.25">
      <c r="G15" s="98"/>
    </row>
    <row r="16" spans="6:11" x14ac:dyDescent="0.25">
      <c r="J16" s="104"/>
    </row>
  </sheetData>
  <mergeCells count="1">
    <mergeCell ref="F8:J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2</vt:i4>
      </vt:variant>
    </vt:vector>
  </HeadingPairs>
  <TitlesOfParts>
    <vt:vector size="11" baseType="lpstr">
      <vt:lpstr>Albaraka Türk</vt:lpstr>
      <vt:lpstr>Bank Asya</vt:lpstr>
      <vt:lpstr>Kuveyt Türk</vt:lpstr>
      <vt:lpstr>Türkiye Finans</vt:lpstr>
      <vt:lpstr>Vakıf Katılım </vt:lpstr>
      <vt:lpstr>Ziraat Katılım</vt:lpstr>
      <vt:lpstr>Toplam</vt:lpstr>
      <vt:lpstr>Hazine Müsteşarlığı</vt:lpstr>
      <vt:lpstr>Konsolide</vt:lpstr>
      <vt:lpstr>'Hazine Müsteşarlığı'!Yazdırma_Alanı</vt:lpstr>
      <vt:lpstr>Toplam!Yazdırma_Alanı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Akif Capar</dc:creator>
  <cp:lastModifiedBy>Murat AYDIN</cp:lastModifiedBy>
  <cp:lastPrinted>2017-02-20T13:09:20Z</cp:lastPrinted>
  <dcterms:created xsi:type="dcterms:W3CDTF">2016-03-09T14:22:55Z</dcterms:created>
  <dcterms:modified xsi:type="dcterms:W3CDTF">2017-03-20T07:14:19Z</dcterms:modified>
</cp:coreProperties>
</file>